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a Taveras\Desktop\Transparencia\Programas y Proyectos\"/>
    </mc:Choice>
  </mc:AlternateContent>
  <xr:revisionPtr revIDLastSave="0" documentId="8_{671F0862-C7DA-4884-A716-2F09C02CF876}" xr6:coauthVersionLast="47" xr6:coauthVersionMax="47" xr10:uidLastSave="{00000000-0000-0000-0000-000000000000}"/>
  <bookViews>
    <workbookView xWindow="-120" yWindow="-120" windowWidth="20730" windowHeight="11040" xr2:uid="{5DA22D66-E497-4530-939F-891EFCC0CD9E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10" i="1" l="1"/>
  <c r="U8" i="1"/>
  <c r="U9" i="1"/>
  <c r="U7" i="1"/>
  <c r="U6" i="1"/>
  <c r="U5" i="1"/>
  <c r="U4" i="1"/>
  <c r="U3" i="1"/>
  <c r="U2" i="1"/>
  <c r="U10" i="1" l="1"/>
</calcChain>
</file>

<file path=xl/sharedStrings.xml><?xml version="1.0" encoding="utf-8"?>
<sst xmlns="http://schemas.openxmlformats.org/spreadsheetml/2006/main" count="151" uniqueCount="74">
  <si>
    <t>Código PFM</t>
  </si>
  <si>
    <t>Nombre del programa y/o proyecto</t>
  </si>
  <si>
    <t>Estado</t>
  </si>
  <si>
    <t>% de Ejecución Técnica</t>
  </si>
  <si>
    <t>Institución Ejecutora 1.</t>
  </si>
  <si>
    <t>Tipo de Institución Ejecutora 1.</t>
  </si>
  <si>
    <t>Institución Ejecutora 2.</t>
  </si>
  <si>
    <t>Tipo de Institución Ejecutora 2.</t>
  </si>
  <si>
    <t>Socio Cooperante</t>
  </si>
  <si>
    <t>Tipo de Socio Cooperante</t>
  </si>
  <si>
    <t>Fuente de Cooperación</t>
  </si>
  <si>
    <t>Modalidad de Cooperación</t>
  </si>
  <si>
    <t>Aporte Cooperante</t>
  </si>
  <si>
    <t>Contrapartida Nacional 1.</t>
  </si>
  <si>
    <t>Aporte Contrapartida 1.</t>
  </si>
  <si>
    <t>Contrapartida Nacional 2.</t>
  </si>
  <si>
    <t>Aporte Contrapartida 2.</t>
  </si>
  <si>
    <t>Monto total</t>
  </si>
  <si>
    <t>RENCBF20190001</t>
  </si>
  <si>
    <t>Construcción de Infraestructuras en el Santuario Mamíferos Marinos de Estero Hondo.</t>
  </si>
  <si>
    <t>En Ejecución</t>
  </si>
  <si>
    <t>N/A</t>
  </si>
  <si>
    <t>Ingeniería Filoyen</t>
  </si>
  <si>
    <t>Sector Privado</t>
  </si>
  <si>
    <t>Ministerio de Medio Ambiente y Recursos Naturales (MMARN)</t>
  </si>
  <si>
    <t>Gobierno Central</t>
  </si>
  <si>
    <t>Fondo Caribeño para la Biodiversidad (CBF, por sus siglas en inglés)</t>
  </si>
  <si>
    <t>Internacional</t>
  </si>
  <si>
    <t>Regional</t>
  </si>
  <si>
    <t>Norte-Sur</t>
  </si>
  <si>
    <t>RENUE20200002</t>
  </si>
  <si>
    <t>Acción para promover resiliencia climática a través de una gestión mejorada y medios de vida sostenibles en el Parque Nacional Lago Enriquillo y en las comunidades circundantes.</t>
  </si>
  <si>
    <t>Fundación Sur Futuro</t>
  </si>
  <si>
    <t>Organización de la Sociedad Civil (OSC)</t>
  </si>
  <si>
    <t>Unión Europea (UE)</t>
  </si>
  <si>
    <t>Fondo MARENA</t>
  </si>
  <si>
    <t>RENCBF20210003</t>
  </si>
  <si>
    <t>Proyecto para la conservación, educación y reconocimiento de la Pereskia quisqueyana, rosa de Bayahíbe, flor nacional de República Dominicana.</t>
  </si>
  <si>
    <t>Finalizado</t>
  </si>
  <si>
    <t>Institución Pública Descentralizada</t>
  </si>
  <si>
    <t>Jardín Botánico Nacional (JBN)</t>
  </si>
  <si>
    <t>RENCBF20210004</t>
  </si>
  <si>
    <t>Implementación de un programa de formación y concienciación sobre la importancia de la protección del medioambiente en las escuelas salesianas de República Dominicana.</t>
  </si>
  <si>
    <t>Pastoral Medioambiental Salesiana (MES)</t>
  </si>
  <si>
    <t>Academia</t>
  </si>
  <si>
    <t>N/D</t>
  </si>
  <si>
    <t>RENCBF20210005</t>
  </si>
  <si>
    <t>Fomento del ecoturismo sobre la base de la educación ambiental y la sensibilización de los visitantes, en torno a las unidades de conservación del Sistema Nacional de Áreas Protegidas (SINAP) de la República Dominicana.</t>
  </si>
  <si>
    <t>RAD.
Reef Check.
Fundemar.</t>
  </si>
  <si>
    <t>MUNBNA20220009</t>
  </si>
  <si>
    <t>Aprobado</t>
  </si>
  <si>
    <t>Blue Nature Alliance (BNA)</t>
  </si>
  <si>
    <t>Multilateral</t>
  </si>
  <si>
    <t>RENCBF20220010</t>
  </si>
  <si>
    <t>RENCBF20220011</t>
  </si>
  <si>
    <t>Elaboración de un Informe de Actualización del Estatus de Conservación de la Pereskia Quisqueyana, Rosa de Bayahíbe, Flor Nacional de la República Dominicana y Revisión e Implementación de Mejoras a Borrador del Manual de Manejo de la Rosa de Bayahíbe</t>
  </si>
  <si>
    <t>Yuley Encarnación</t>
  </si>
  <si>
    <t>Total</t>
  </si>
  <si>
    <t>Tipo de Iniciativa</t>
  </si>
  <si>
    <t>ODS</t>
  </si>
  <si>
    <t>1. Protección, Conservación y Restauración            2. Educación y Cultura Ambiental</t>
  </si>
  <si>
    <t xml:space="preserve">1. Protección, Conservación y Restauración            </t>
  </si>
  <si>
    <t>1. Protección, Conservación y Restauración            2. Educación y Cultura Ambiental                  3. Investigación</t>
  </si>
  <si>
    <t>1. Gestión ambiental                                          2. Protección, Conservación y Restauración            3. Educación y Cultura Ambiental</t>
  </si>
  <si>
    <t>1. Protección, Conservación y Restauración            2. Gestión ambiental</t>
  </si>
  <si>
    <t>14. Vida submarina</t>
  </si>
  <si>
    <t>13. Acción por el clima</t>
  </si>
  <si>
    <t>4. Educación de calidad                                                 8. Trabajo decente y crecimiento económico 12. Producción y consumo responsable      13. Acción por el clima</t>
  </si>
  <si>
    <t>4. Educación de calidad                                      12. Producción y consumo responsable      13. Acción por el clima                                       15. Vida de ecosistemas terrestres</t>
  </si>
  <si>
    <t>6.  Agua limpia y saneamiento                        11. Ciudades y comunidades sostenibles    12. Producción y consumo responsable      13. Acción por el clima</t>
  </si>
  <si>
    <t>15. Vida de ecosistemas terrestres</t>
  </si>
  <si>
    <t>Provincias impactadas directamente</t>
  </si>
  <si>
    <t>Caribbean Engagement - Dominican Republic intervention: Diseño e implementación de una hoja de ruta para establecer nuevas áreas marinas protegidas y pilares fundamentales de gestión para garantizar una efectiva y duradera conservación del océano.</t>
  </si>
  <si>
    <t>Eco Mujer Dominicana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</si>
</sst>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RD$&quot;* #,##0.00_);_(&quot;DOP&quot;* \(#,##0.00\);_(&quot;DOP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9" fontId="0" fillId="0" borderId="0" xfId="1" applyFont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6" xfId="0" applyBorder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3" fillId="2" borderId="7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right" vertical="center" wrapText="1"/>
    </xf>
    <xf numFmtId="4" fontId="3" fillId="2" borderId="8" xfId="0" applyNumberFormat="1" applyFont="1" applyFill="1" applyBorder="1" applyAlignment="1">
      <alignment vertical="center" wrapText="1"/>
    </xf>
    <xf numFmtId="164" fontId="3" fillId="2" borderId="9" xfId="0" applyNumberFormat="1" applyFont="1" applyFill="1" applyBorder="1" applyAlignment="1">
      <alignment vertical="center" wrapText="1"/>
    </xf>
    <xf numFmtId="164" fontId="3" fillId="2" borderId="10" xfId="0" applyNumberFormat="1" applyFont="1" applyFill="1" applyBorder="1" applyAlignment="1">
      <alignment vertical="center" wrapText="1"/>
    </xf>
    <xf numFmtId="164" fontId="0" fillId="0" borderId="3" xfId="0" applyNumberFormat="1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horizontal="center" vertical="center" wrapText="1"/>
    </xf>
    <xf numFmtId="164" fontId="0" fillId="0" borderId="13" xfId="0" applyNumberFormat="1" applyBorder="1" applyAlignment="1">
      <alignment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9" fontId="2" fillId="0" borderId="15" xfId="1" applyFont="1" applyBorder="1" applyAlignment="1">
      <alignment horizontal="center" vertical="center" wrapText="1"/>
    </xf>
    <xf numFmtId="9" fontId="0" fillId="0" borderId="16" xfId="1" applyFont="1" applyBorder="1" applyAlignment="1">
      <alignment horizontal="center" vertical="center" wrapText="1"/>
    </xf>
    <xf numFmtId="9" fontId="0" fillId="0" borderId="17" xfId="1" applyFont="1" applyBorder="1" applyAlignment="1">
      <alignment horizontal="center" vertical="center" wrapText="1"/>
    </xf>
    <xf numFmtId="9" fontId="0" fillId="0" borderId="18" xfId="1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0" fillId="0" borderId="20" xfId="0" applyBorder="1" applyAlignment="1">
      <alignment vertical="center" wrapText="1"/>
    </xf>
    <xf numFmtId="0" fontId="0" fillId="0" borderId="21" xfId="0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2" fillId="0" borderId="15" xfId="0" applyFont="1" applyBorder="1" applyAlignment="1">
      <alignment horizontal="center" vertical="center" wrapText="1"/>
    </xf>
    <xf numFmtId="164" fontId="0" fillId="0" borderId="16" xfId="0" applyNumberFormat="1" applyBorder="1" applyAlignment="1">
      <alignment vertical="center" wrapText="1"/>
    </xf>
    <xf numFmtId="164" fontId="0" fillId="0" borderId="17" xfId="0" applyNumberFormat="1" applyBorder="1" applyAlignment="1">
      <alignment vertical="center" wrapText="1"/>
    </xf>
    <xf numFmtId="164" fontId="0" fillId="0" borderId="18" xfId="0" applyNumberFormat="1" applyBorder="1" applyAlignment="1">
      <alignment vertical="center" wrapText="1"/>
    </xf>
    <xf numFmtId="0" fontId="0" fillId="0" borderId="1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164" fontId="0" fillId="0" borderId="24" xfId="0" applyNumberFormat="1" applyBorder="1" applyAlignment="1">
      <alignment vertical="center" wrapText="1"/>
    </xf>
    <xf numFmtId="164" fontId="0" fillId="0" borderId="25" xfId="0" applyNumberFormat="1" applyBorder="1" applyAlignment="1">
      <alignment vertical="center" wrapText="1"/>
    </xf>
    <xf numFmtId="164" fontId="0" fillId="0" borderId="26" xfId="0" applyNumberFormat="1" applyBorder="1" applyAlignment="1">
      <alignment vertical="center" wrapText="1"/>
    </xf>
    <xf numFmtId="0" fontId="0" fillId="0" borderId="13" xfId="0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6021A-57D6-484E-87B9-6A1068BD94F3}">
  <sheetPr>
    <pageSetUpPr fitToPage="1"/>
  </sheetPr>
  <dimension ref="A1:U10"/>
  <sheetViews>
    <sheetView tabSelected="1" zoomScale="88" zoomScaleNormal="88" workbookViewId="0">
      <selection activeCell="C6" sqref="C6"/>
    </sheetView>
  </sheetViews>
  <sheetFormatPr baseColWidth="10" defaultColWidth="40.28515625" defaultRowHeight="15" x14ac:dyDescent="0.25"/>
  <cols>
    <col min="1" max="1" width="16.85546875" style="2" bestFit="1" customWidth="1"/>
    <col min="2" max="2" width="40.28515625" style="2" customWidth="1"/>
    <col min="3" max="3" width="35.140625" style="2" customWidth="1"/>
    <col min="4" max="4" width="36.28515625" style="2" customWidth="1"/>
    <col min="5" max="5" width="19.5703125" style="1" customWidth="1"/>
    <col min="6" max="6" width="13.42578125" style="1" customWidth="1"/>
    <col min="7" max="7" width="18" style="5" customWidth="1"/>
    <col min="8" max="13" width="23" style="2" customWidth="1"/>
    <col min="14" max="14" width="20.140625" style="2" customWidth="1"/>
    <col min="15" max="15" width="23.5703125" style="2" customWidth="1"/>
    <col min="16" max="16" width="18.85546875" style="2" customWidth="1"/>
    <col min="17" max="17" width="23" style="1" customWidth="1"/>
    <col min="18" max="18" width="23" style="2" customWidth="1"/>
    <col min="19" max="19" width="23" style="1" customWidth="1"/>
    <col min="20" max="21" width="23" style="10" customWidth="1"/>
    <col min="22" max="16384" width="40.28515625" style="2"/>
  </cols>
  <sheetData>
    <row r="1" spans="1:21" s="11" customFormat="1" ht="45.75" thickBot="1" x14ac:dyDescent="0.3">
      <c r="A1" s="24" t="s">
        <v>0</v>
      </c>
      <c r="B1" s="25" t="s">
        <v>1</v>
      </c>
      <c r="C1" s="25" t="s">
        <v>58</v>
      </c>
      <c r="D1" s="25" t="s">
        <v>59</v>
      </c>
      <c r="E1" s="25" t="s">
        <v>71</v>
      </c>
      <c r="F1" s="25" t="s">
        <v>2</v>
      </c>
      <c r="G1" s="28" t="s">
        <v>3</v>
      </c>
      <c r="H1" s="24" t="s">
        <v>4</v>
      </c>
      <c r="I1" s="26" t="s">
        <v>5</v>
      </c>
      <c r="J1" s="24" t="s">
        <v>6</v>
      </c>
      <c r="K1" s="26" t="s">
        <v>7</v>
      </c>
      <c r="L1" s="24" t="s">
        <v>8</v>
      </c>
      <c r="M1" s="26" t="s">
        <v>9</v>
      </c>
      <c r="N1" s="32" t="s">
        <v>10</v>
      </c>
      <c r="O1" s="25" t="s">
        <v>11</v>
      </c>
      <c r="P1" s="39" t="s">
        <v>12</v>
      </c>
      <c r="Q1" s="24" t="s">
        <v>13</v>
      </c>
      <c r="R1" s="26" t="s">
        <v>14</v>
      </c>
      <c r="S1" s="24" t="s">
        <v>15</v>
      </c>
      <c r="T1" s="26" t="s">
        <v>16</v>
      </c>
      <c r="U1" s="48" t="s">
        <v>17</v>
      </c>
    </row>
    <row r="2" spans="1:21" ht="45" x14ac:dyDescent="0.25">
      <c r="A2" s="19" t="s">
        <v>18</v>
      </c>
      <c r="B2" s="20" t="s">
        <v>19</v>
      </c>
      <c r="C2" s="21" t="s">
        <v>61</v>
      </c>
      <c r="D2" s="20" t="s">
        <v>65</v>
      </c>
      <c r="E2" s="22">
        <v>1</v>
      </c>
      <c r="F2" s="22" t="s">
        <v>20</v>
      </c>
      <c r="G2" s="29">
        <v>0.8</v>
      </c>
      <c r="H2" s="19" t="s">
        <v>22</v>
      </c>
      <c r="I2" s="36" t="s">
        <v>23</v>
      </c>
      <c r="J2" s="19" t="s">
        <v>24</v>
      </c>
      <c r="K2" s="36" t="s">
        <v>25</v>
      </c>
      <c r="L2" s="19" t="s">
        <v>26</v>
      </c>
      <c r="M2" s="36" t="s">
        <v>27</v>
      </c>
      <c r="N2" s="33" t="s">
        <v>28</v>
      </c>
      <c r="O2" s="20" t="s">
        <v>29</v>
      </c>
      <c r="P2" s="40">
        <v>10707622.470000001</v>
      </c>
      <c r="Q2" s="43" t="s">
        <v>24</v>
      </c>
      <c r="R2" s="23">
        <v>3975000</v>
      </c>
      <c r="S2" s="43" t="s">
        <v>21</v>
      </c>
      <c r="T2" s="52" t="s">
        <v>21</v>
      </c>
      <c r="U2" s="49">
        <f>SUM(P2+R2)</f>
        <v>14682622.470000001</v>
      </c>
    </row>
    <row r="3" spans="1:21" ht="75" x14ac:dyDescent="0.25">
      <c r="A3" s="6" t="s">
        <v>30</v>
      </c>
      <c r="B3" s="4" t="s">
        <v>31</v>
      </c>
      <c r="C3" s="4" t="s">
        <v>60</v>
      </c>
      <c r="D3" s="4" t="s">
        <v>66</v>
      </c>
      <c r="E3" s="3">
        <v>2</v>
      </c>
      <c r="F3" s="3" t="s">
        <v>20</v>
      </c>
      <c r="G3" s="30">
        <v>0.77</v>
      </c>
      <c r="H3" s="6" t="s">
        <v>32</v>
      </c>
      <c r="I3" s="37" t="s">
        <v>33</v>
      </c>
      <c r="J3" s="6" t="s">
        <v>24</v>
      </c>
      <c r="K3" s="37" t="s">
        <v>25</v>
      </c>
      <c r="L3" s="6" t="s">
        <v>34</v>
      </c>
      <c r="M3" s="37" t="s">
        <v>27</v>
      </c>
      <c r="N3" s="34" t="s">
        <v>28</v>
      </c>
      <c r="O3" s="4" t="s">
        <v>29</v>
      </c>
      <c r="P3" s="41">
        <v>26000000</v>
      </c>
      <c r="Q3" s="44" t="s">
        <v>35</v>
      </c>
      <c r="R3" s="18">
        <v>1555776.11</v>
      </c>
      <c r="S3" s="44" t="s">
        <v>32</v>
      </c>
      <c r="T3" s="18">
        <v>1555776.11</v>
      </c>
      <c r="U3" s="50">
        <f>SUM(P3+R3+T3)</f>
        <v>29111552.219999999</v>
      </c>
    </row>
    <row r="4" spans="1:21" ht="60" x14ac:dyDescent="0.25">
      <c r="A4" s="6" t="s">
        <v>36</v>
      </c>
      <c r="B4" s="4" t="s">
        <v>37</v>
      </c>
      <c r="C4" s="4" t="s">
        <v>62</v>
      </c>
      <c r="D4" s="4" t="s">
        <v>70</v>
      </c>
      <c r="E4" s="3">
        <v>9</v>
      </c>
      <c r="F4" s="3" t="s">
        <v>38</v>
      </c>
      <c r="G4" s="30">
        <v>1</v>
      </c>
      <c r="H4" s="6" t="s">
        <v>35</v>
      </c>
      <c r="I4" s="37" t="s">
        <v>39</v>
      </c>
      <c r="J4" s="6" t="s">
        <v>40</v>
      </c>
      <c r="K4" s="37" t="s">
        <v>39</v>
      </c>
      <c r="L4" s="6" t="s">
        <v>26</v>
      </c>
      <c r="M4" s="37" t="s">
        <v>27</v>
      </c>
      <c r="N4" s="34" t="s">
        <v>28</v>
      </c>
      <c r="O4" s="4" t="s">
        <v>29</v>
      </c>
      <c r="P4" s="41">
        <v>9579520</v>
      </c>
      <c r="Q4" s="44" t="s">
        <v>35</v>
      </c>
      <c r="R4" s="18">
        <v>1490000</v>
      </c>
      <c r="S4" s="44" t="s">
        <v>21</v>
      </c>
      <c r="T4" s="45" t="s">
        <v>21</v>
      </c>
      <c r="U4" s="50">
        <f>SUM(P4+R4)</f>
        <v>11069520</v>
      </c>
    </row>
    <row r="5" spans="1:21" ht="75" x14ac:dyDescent="0.25">
      <c r="A5" s="6" t="s">
        <v>41</v>
      </c>
      <c r="B5" s="4" t="s">
        <v>42</v>
      </c>
      <c r="C5" s="4" t="s">
        <v>60</v>
      </c>
      <c r="D5" s="4" t="s">
        <v>68</v>
      </c>
      <c r="E5" s="3">
        <v>7</v>
      </c>
      <c r="F5" s="3" t="s">
        <v>20</v>
      </c>
      <c r="G5" s="30">
        <v>0.85</v>
      </c>
      <c r="H5" s="6" t="s">
        <v>43</v>
      </c>
      <c r="I5" s="37" t="s">
        <v>44</v>
      </c>
      <c r="J5" s="6" t="s">
        <v>45</v>
      </c>
      <c r="K5" s="37" t="s">
        <v>45</v>
      </c>
      <c r="L5" s="6" t="s">
        <v>26</v>
      </c>
      <c r="M5" s="37" t="s">
        <v>27</v>
      </c>
      <c r="N5" s="34" t="s">
        <v>28</v>
      </c>
      <c r="O5" s="4" t="s">
        <v>29</v>
      </c>
      <c r="P5" s="41">
        <v>2049000</v>
      </c>
      <c r="Q5" s="44" t="s">
        <v>43</v>
      </c>
      <c r="R5" s="18">
        <v>779405</v>
      </c>
      <c r="S5" s="44" t="s">
        <v>21</v>
      </c>
      <c r="T5" s="45" t="s">
        <v>21</v>
      </c>
      <c r="U5" s="50">
        <f>SUM(P5+R5)</f>
        <v>2828405</v>
      </c>
    </row>
    <row r="6" spans="1:21" ht="90" x14ac:dyDescent="0.25">
      <c r="A6" s="6" t="s">
        <v>46</v>
      </c>
      <c r="B6" s="4" t="s">
        <v>47</v>
      </c>
      <c r="C6" s="4" t="s">
        <v>63</v>
      </c>
      <c r="D6" s="4" t="s">
        <v>67</v>
      </c>
      <c r="E6" s="3">
        <v>13</v>
      </c>
      <c r="F6" s="3" t="s">
        <v>20</v>
      </c>
      <c r="G6" s="30">
        <v>0.5</v>
      </c>
      <c r="H6" s="6" t="s">
        <v>24</v>
      </c>
      <c r="I6" s="37" t="s">
        <v>25</v>
      </c>
      <c r="J6" s="6" t="s">
        <v>45</v>
      </c>
      <c r="K6" s="37" t="s">
        <v>45</v>
      </c>
      <c r="L6" s="6" t="s">
        <v>26</v>
      </c>
      <c r="M6" s="37" t="s">
        <v>27</v>
      </c>
      <c r="N6" s="34" t="s">
        <v>28</v>
      </c>
      <c r="O6" s="4" t="s">
        <v>29</v>
      </c>
      <c r="P6" s="41">
        <v>14999119.800000001</v>
      </c>
      <c r="Q6" s="44" t="s">
        <v>24</v>
      </c>
      <c r="R6" s="18">
        <v>5880640.5</v>
      </c>
      <c r="S6" s="44" t="s">
        <v>48</v>
      </c>
      <c r="T6" s="18">
        <v>1365000</v>
      </c>
      <c r="U6" s="50">
        <f>SUM(P6+R6+T6)</f>
        <v>22244760.300000001</v>
      </c>
    </row>
    <row r="7" spans="1:21" ht="105" x14ac:dyDescent="0.25">
      <c r="A7" s="6" t="s">
        <v>49</v>
      </c>
      <c r="B7" s="4" t="s">
        <v>72</v>
      </c>
      <c r="C7" s="4" t="s">
        <v>64</v>
      </c>
      <c r="D7" s="4" t="s">
        <v>65</v>
      </c>
      <c r="E7" s="27">
        <v>2</v>
      </c>
      <c r="F7" s="3" t="s">
        <v>50</v>
      </c>
      <c r="G7" s="30" t="s">
        <v>21</v>
      </c>
      <c r="H7" s="6" t="s">
        <v>24</v>
      </c>
      <c r="I7" s="37" t="s">
        <v>25</v>
      </c>
      <c r="J7" s="6" t="s">
        <v>45</v>
      </c>
      <c r="K7" s="37" t="s">
        <v>45</v>
      </c>
      <c r="L7" s="6" t="s">
        <v>51</v>
      </c>
      <c r="M7" s="37" t="s">
        <v>27</v>
      </c>
      <c r="N7" s="34" t="s">
        <v>52</v>
      </c>
      <c r="O7" s="4" t="s">
        <v>29</v>
      </c>
      <c r="P7" s="41">
        <v>31285750</v>
      </c>
      <c r="Q7" s="44" t="s">
        <v>45</v>
      </c>
      <c r="R7" s="45" t="s">
        <v>21</v>
      </c>
      <c r="S7" s="44" t="s">
        <v>45</v>
      </c>
      <c r="T7" s="45" t="s">
        <v>21</v>
      </c>
      <c r="U7" s="50">
        <f>SUM(P7)</f>
        <v>31285750</v>
      </c>
    </row>
    <row r="8" spans="1:21" ht="60" x14ac:dyDescent="0.25">
      <c r="A8" s="6" t="s">
        <v>53</v>
      </c>
      <c r="B8" s="4" t="s">
        <v>73</v>
      </c>
      <c r="C8" s="4" t="s">
        <v>60</v>
      </c>
      <c r="D8" s="4" t="s">
        <v>69</v>
      </c>
      <c r="E8" s="3">
        <v>3</v>
      </c>
      <c r="F8" s="3" t="s">
        <v>38</v>
      </c>
      <c r="G8" s="30">
        <v>1</v>
      </c>
      <c r="H8" s="6" t="s">
        <v>35</v>
      </c>
      <c r="I8" s="37" t="s">
        <v>39</v>
      </c>
      <c r="J8" s="6" t="s">
        <v>45</v>
      </c>
      <c r="K8" s="37" t="s">
        <v>45</v>
      </c>
      <c r="L8" s="6" t="s">
        <v>26</v>
      </c>
      <c r="M8" s="37" t="s">
        <v>27</v>
      </c>
      <c r="N8" s="34" t="s">
        <v>28</v>
      </c>
      <c r="O8" s="4" t="s">
        <v>29</v>
      </c>
      <c r="P8" s="41">
        <v>1661025</v>
      </c>
      <c r="Q8" s="44" t="s">
        <v>35</v>
      </c>
      <c r="R8" s="18">
        <v>744000</v>
      </c>
      <c r="S8" s="44" t="s">
        <v>45</v>
      </c>
      <c r="T8" s="45" t="s">
        <v>21</v>
      </c>
      <c r="U8" s="50">
        <f>SUM(P8+R8)</f>
        <v>2405025</v>
      </c>
    </row>
    <row r="9" spans="1:21" ht="105.75" thickBot="1" x14ac:dyDescent="0.3">
      <c r="A9" s="7" t="s">
        <v>54</v>
      </c>
      <c r="B9" s="8" t="s">
        <v>55</v>
      </c>
      <c r="C9" s="8" t="s">
        <v>62</v>
      </c>
      <c r="D9" s="8" t="s">
        <v>70</v>
      </c>
      <c r="E9" s="9">
        <v>2</v>
      </c>
      <c r="F9" s="9" t="s">
        <v>38</v>
      </c>
      <c r="G9" s="31">
        <v>1</v>
      </c>
      <c r="H9" s="7" t="s">
        <v>35</v>
      </c>
      <c r="I9" s="38" t="s">
        <v>39</v>
      </c>
      <c r="J9" s="7" t="s">
        <v>56</v>
      </c>
      <c r="K9" s="38" t="s">
        <v>23</v>
      </c>
      <c r="L9" s="7" t="s">
        <v>26</v>
      </c>
      <c r="M9" s="38" t="s">
        <v>27</v>
      </c>
      <c r="N9" s="35" t="s">
        <v>28</v>
      </c>
      <c r="O9" s="8" t="s">
        <v>29</v>
      </c>
      <c r="P9" s="42">
        <v>697008.3</v>
      </c>
      <c r="Q9" s="46" t="s">
        <v>45</v>
      </c>
      <c r="R9" s="47" t="s">
        <v>21</v>
      </c>
      <c r="S9" s="46" t="s">
        <v>45</v>
      </c>
      <c r="T9" s="47" t="s">
        <v>21</v>
      </c>
      <c r="U9" s="51">
        <f>SUM(P9)</f>
        <v>697008.3</v>
      </c>
    </row>
    <row r="10" spans="1:21" ht="16.5" thickBot="1" x14ac:dyDescent="0.3">
      <c r="O10" s="12" t="s">
        <v>57</v>
      </c>
      <c r="P10" s="16">
        <f>SUM(P2:P9)</f>
        <v>96979045.569999993</v>
      </c>
      <c r="Q10" s="13"/>
      <c r="R10" s="15"/>
      <c r="S10" s="13"/>
      <c r="T10" s="14"/>
      <c r="U10" s="17">
        <f>SUM(U2:U9)</f>
        <v>114324643.28999999</v>
      </c>
    </row>
  </sheetData>
  <pageMargins left="0.25" right="0.25" top="0.75" bottom="0.75" header="0.3" footer="0.3"/>
  <pageSetup scale="2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Victoria</dc:creator>
  <cp:lastModifiedBy>Cecilia Robles</cp:lastModifiedBy>
  <cp:lastPrinted>2023-08-29T14:15:54Z</cp:lastPrinted>
  <dcterms:created xsi:type="dcterms:W3CDTF">2023-08-28T14:57:27Z</dcterms:created>
  <dcterms:modified xsi:type="dcterms:W3CDTF">2023-09-04T18:49:53Z</dcterms:modified>
</cp:coreProperties>
</file>