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Presupuesto\EJECUCION PRESUPUESTARIA\2025\OCTUBRE\"/>
    </mc:Choice>
  </mc:AlternateContent>
  <xr:revisionPtr revIDLastSave="0" documentId="8_{1FBB6635-68AB-4021-9A32-CAF73FED39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3" l="1"/>
  <c r="D111" i="3"/>
  <c r="D48" i="3"/>
  <c r="F111" i="3"/>
  <c r="G111" i="3"/>
  <c r="H111" i="3"/>
  <c r="I111" i="3"/>
  <c r="K111" i="3"/>
  <c r="L111" i="3"/>
  <c r="M111" i="3"/>
  <c r="N111" i="3"/>
  <c r="O111" i="3"/>
  <c r="P111" i="3"/>
  <c r="Q27" i="3"/>
  <c r="Q51" i="3"/>
  <c r="Q84" i="3"/>
  <c r="Q83" i="3"/>
  <c r="Q52" i="3"/>
  <c r="Q87" i="3"/>
  <c r="Q88" i="3"/>
  <c r="Q89" i="3"/>
  <c r="Q86" i="3"/>
  <c r="Q50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7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1" i="3"/>
  <c r="Q42" i="3"/>
  <c r="Q43" i="3"/>
  <c r="Q44" i="3"/>
  <c r="Q45" i="3"/>
  <c r="Q46" i="3"/>
  <c r="Q47" i="3"/>
  <c r="D85" i="3"/>
  <c r="D22" i="3"/>
  <c r="D9" i="3"/>
  <c r="C69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8" i="3"/>
  <c r="C9" i="3"/>
  <c r="Q85" i="3"/>
  <c r="Q110" i="3"/>
  <c r="Q109" i="3"/>
  <c r="Q108" i="3"/>
  <c r="Q107" i="3"/>
  <c r="Q106" i="3" s="1"/>
  <c r="Q105" i="3"/>
  <c r="Q104" i="3"/>
  <c r="Q103" i="3"/>
  <c r="Q100" i="3"/>
  <c r="Q98" i="3" s="1"/>
  <c r="Q101" i="3"/>
  <c r="Q99" i="3"/>
  <c r="Q97" i="3"/>
  <c r="Q96" i="3"/>
  <c r="Q95" i="3" s="1"/>
  <c r="Q94" i="3"/>
  <c r="Q93" i="3"/>
  <c r="Q92" i="3"/>
  <c r="Q91" i="3"/>
  <c r="Q90" i="3" s="1"/>
  <c r="Q82" i="3"/>
  <c r="Q81" i="3"/>
  <c r="Q80" i="3"/>
  <c r="Q79" i="3"/>
  <c r="Q78" i="3" s="1"/>
  <c r="Q77" i="3"/>
  <c r="Q76" i="3"/>
  <c r="Q75" i="3"/>
  <c r="Q74" i="3"/>
  <c r="Q73" i="3"/>
  <c r="Q72" i="3"/>
  <c r="Q71" i="3"/>
  <c r="Q70" i="3"/>
  <c r="Q69" i="3" s="1"/>
  <c r="C26" i="3"/>
  <c r="C22" i="3" s="1"/>
  <c r="F22" i="3"/>
  <c r="H22" i="3"/>
  <c r="J22" i="3"/>
  <c r="L22" i="3"/>
  <c r="N22" i="3"/>
  <c r="P22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P85" i="3"/>
  <c r="O85" i="3"/>
  <c r="N85" i="3"/>
  <c r="M85" i="3"/>
  <c r="L85" i="3"/>
  <c r="K85" i="3"/>
  <c r="J85" i="3"/>
  <c r="I85" i="3"/>
  <c r="H85" i="3"/>
  <c r="G85" i="3"/>
  <c r="F85" i="3"/>
  <c r="E85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P48" i="3"/>
  <c r="O48" i="3"/>
  <c r="N48" i="3"/>
  <c r="M48" i="3"/>
  <c r="L48" i="3"/>
  <c r="K48" i="3"/>
  <c r="J48" i="3"/>
  <c r="J111" i="3" s="1"/>
  <c r="I48" i="3"/>
  <c r="H48" i="3"/>
  <c r="G48" i="3"/>
  <c r="F48" i="3"/>
  <c r="E48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H8" i="3" s="1"/>
  <c r="G9" i="3"/>
  <c r="F9" i="3"/>
  <c r="C85" i="3"/>
  <c r="C106" i="3"/>
  <c r="C102" i="3"/>
  <c r="C98" i="3"/>
  <c r="C95" i="3"/>
  <c r="C90" i="3"/>
  <c r="C78" i="3"/>
  <c r="Q102" i="3"/>
  <c r="F8" i="3" l="1"/>
  <c r="E8" i="3"/>
  <c r="P8" i="3"/>
  <c r="I8" i="3"/>
  <c r="O8" i="3"/>
  <c r="L8" i="3"/>
  <c r="G8" i="3"/>
  <c r="K8" i="3"/>
  <c r="J8" i="3"/>
  <c r="C8" i="3"/>
  <c r="E111" i="3"/>
  <c r="D8" i="3"/>
  <c r="N8" i="3"/>
  <c r="Q48" i="3"/>
  <c r="M8" i="3"/>
  <c r="Q22" i="3"/>
  <c r="Q9" i="3"/>
  <c r="Q8" i="3" l="1"/>
  <c r="Q111" i="3"/>
</calcChain>
</file>

<file path=xl/sharedStrings.xml><?xml version="1.0" encoding="utf-8"?>
<sst xmlns="http://schemas.openxmlformats.org/spreadsheetml/2006/main" count="235" uniqueCount="235">
  <si>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</si>
  <si>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</si>
  <si>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</si>
  <si>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</si>
  <si>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</si>
  <si>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</si>
  <si>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</si>
  <si>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</si>
  <si>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</si>
  <si>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</si>
  <si>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</si>
  <si>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</si>
  <si>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</si>
  <si>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</si>
  <si>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</si>
  <si>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</si>
  <si>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</si>
  <si>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</si>
  <si>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</si>
  <si>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</si>
  <si>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</si>
  <si>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</si>
  <si>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</si>
  <si>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</si>
  <si>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</si>
  <si>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</si>
  <si>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</si>
  <si>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</si>
  <si>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</si>
  <si>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</si>
  <si>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</si>
  <si>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</si>
  <si>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</si>
  <si>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</si>
  <si>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</si>
  <si>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</si>
  <si>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</si>
  <si>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</si>
  <si>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</si>
  <si>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</si>
  <si>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</si>
  <si>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</si>
  <si>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</si>
  <si>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</si>
  <si>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</si>
  <si>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</si>
  <si>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</si>
  <si>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</si>
  <si>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</si>
  <si>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</si>
  <si>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</si>
  <si>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</si>
  <si>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</si>
  <si>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</si>
  <si>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</si>
  <si>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</si>
  <si>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</si>
  <si>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</si>
  <si>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</si>
  <si>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</si>
  <si>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</si>
  <si>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</si>
  <si>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</si>
  <si>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</si>
  <si>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</si>
  <si>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</si>
  <si>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</si>
  <si>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</si>
  <si>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</si>
  <si>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</si>
  <si>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</si>
  <si>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</si>
  <si>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</si>
  <si>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</si>
  <si>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</si>
  <si>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</si>
  <si>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</si>
  <si>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</si>
  <si>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</si>
  <si>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</si>
  <si>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</si>
  <si>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</si>
  <si>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</si>
  <si>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</si>
  <si>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</si>
  <si>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</si>
  <si>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</si>
  <si>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</si>
  <si>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</si>
  <si>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</si>
  <si>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</si>
  <si>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</si>
  <si>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</si>
  <si>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</si>
  <si>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</si>
  <si>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</si>
  <si>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</si>
  <si>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</si>
  <si>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</si>
  <si>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</si>
  <si>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</si>
  <si>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</si>
  <si>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</si>
  <si>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</si>
  <si>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</si>
  <si>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</si>
  <si>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</si>
  <si>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</si>
  <si>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</si>
  <si>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</si>
  <si>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</si>
  <si>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</si>
  <si>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</si>
  <si>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</si>
  <si>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</si>
  <si>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</si>
  <si>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</si>
  <si>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</si>
  <si>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</si>
  <si>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</si>
  <si>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</si>
  <si>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</si>
  <si>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</si>
  <si>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</si>
  <si>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</si>
  <si>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</si>
  <si>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</si>
  <si>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</si>
  <si>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</si>
  <si>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</si>
  <si>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</si>
  <si>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</si>
  <si>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</si>
  <si>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</si>
  <si>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</si>
  <si>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</si>
  <si>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</si>
  <si>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</si>
  <si>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</si>
  <si>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</si>
  <si>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</si>
  <si>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</si>
  <si>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</si>
  <si>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</si>
  <si>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</si>
  <si>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</si>
  <si>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</si>
  <si>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</si>
  <si>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</si>
  <si>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</si>
  <si>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</si>
  <si>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</si>
  <si>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</si>
  <si>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</si>
  <si>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</si>
  <si>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</si>
  <si>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</si>
  <si>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</si>
  <si>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</si>
  <si>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</si>
  <si>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</si>
  <si>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</si>
  <si>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</si>
  <si>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</si>
  <si>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</si>
  <si>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</si>
  <si>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</si>
  <si>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</si>
  <si>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</si>
  <si>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</si>
  <si>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</si>
  <si>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</si>
  <si>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</si>
  <si>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</si>
  <si>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</si>
  <si>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</si>
  <si>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</si>
  <si>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</si>
  <si>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</si>
  <si>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</si>
  <si>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</si>
  <si>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</si>
  <si>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</si>
  <si>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</si>
  <si>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</si>
  <si>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</si>
  <si>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</si>
  <si>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</si>
  <si>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</si>
  <si>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</si>
  <si>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</si>
  <si>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</si>
  <si>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</si>
  <si>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</si>
  <si>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</si>
  <si>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</si>
  <si>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</si>
  <si>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</si>
  <si>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</si>
  <si>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</si>
  <si>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</si>
  <si>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</si>
  <si>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</si>
  <si>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</si>
  <si>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</si>
  <si>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</si>
  <si>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</si>
  <si>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</si>
  <si>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</si>
  <si>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</si>
  <si>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</si>
  <si>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</si>
  <si>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</si>
  <si>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</si>
  <si>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</si>
  <si>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</si>
  <si>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</si>
  <si>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</si>
  <si>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</si>
  <si>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</si>
  <si>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</si>
  <si>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</si>
  <si>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</si>
  <si>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</si>
  <si>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</si>
  <si>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</si>
  <si>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</si>
  <si>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</si>
  <si>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</si>
  <si>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</si>
  <si>
    <t>2.1.5.2.1.51</t>
  </si>
  <si>
    <t xml:space="preserve">Energia eletrica </t>
  </si>
  <si>
    <t xml:space="preserve">alquileres </t>
  </si>
  <si>
    <t>2.3.9.9.04</t>
  </si>
  <si>
    <t xml:space="preserve">Productos y Utiles de defensa y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</si>
</sst>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9" fontId="7" fillId="7" borderId="0" xfId="2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1"/>
  <sheetViews>
    <sheetView tabSelected="1" topLeftCell="G1" zoomScale="55" zoomScaleNormal="55" zoomScaleSheetLayoutView="20" workbookViewId="0">
      <selection activeCell="C112" sqref="C112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3" width="39.28515625" style="2" customWidth="1"/>
    <col min="4" max="4" width="31.7109375" style="2" customWidth="1"/>
    <col min="5" max="16" width="27.42578125" style="2" customWidth="1"/>
    <col min="17" max="17" width="32.140625" style="2" customWidth="1"/>
    <col min="18" max="18" width="21.85546875" style="2" bestFit="1" customWidth="1"/>
    <col min="19" max="16384" width="18.7109375" style="2"/>
  </cols>
  <sheetData>
    <row r="1" spans="1:18" ht="93" customHeight="1">
      <c r="A1" s="56" t="s">
        <v>232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7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8" ht="27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27" customHeight="1">
      <c r="A4" s="57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27" customHeight="1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ht="27" customHeight="1" thickBot="1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187</v>
      </c>
      <c r="F7" s="40" t="s">
        <v>188</v>
      </c>
      <c r="G7" s="40" t="s">
        <v>189</v>
      </c>
      <c r="H7" s="40" t="s">
        <v>190</v>
      </c>
      <c r="I7" s="40" t="s">
        <v>191</v>
      </c>
      <c r="J7" s="40" t="s">
        <v>192</v>
      </c>
      <c r="K7" s="40" t="s">
        <v>193</v>
      </c>
      <c r="L7" s="40" t="s">
        <v>194</v>
      </c>
      <c r="M7" s="40" t="s">
        <v>195</v>
      </c>
      <c r="N7" s="40" t="s">
        <v>196</v>
      </c>
      <c r="O7" s="40" t="s">
        <v>197</v>
      </c>
      <c r="P7" s="40" t="s">
        <v>198</v>
      </c>
      <c r="Q7" s="41" t="s">
        <v>199</v>
      </c>
    </row>
    <row r="8" spans="1:18" ht="37.5" customHeight="1" thickBot="1">
      <c r="A8" s="45">
        <v>2</v>
      </c>
      <c r="B8" s="44" t="s">
        <v>109</v>
      </c>
      <c r="C8" s="43">
        <f t="shared" ref="C8:Q8" si="0">+C9+C22+C48+C69+C78+C85+C90+C95+C98+C102+C106</f>
        <v>50000000</v>
      </c>
      <c r="D8" s="44">
        <f t="shared" si="0"/>
        <v>14024828.779999999</v>
      </c>
      <c r="E8" s="43">
        <f t="shared" si="0"/>
        <v>2511327.63</v>
      </c>
      <c r="F8" s="43">
        <f t="shared" si="0"/>
        <v>2448232.7399999998</v>
      </c>
      <c r="G8" s="43">
        <f t="shared" si="0"/>
        <v>3729548.3299999996</v>
      </c>
      <c r="H8" s="43">
        <f t="shared" si="0"/>
        <v>4591910</v>
      </c>
      <c r="I8" s="43">
        <f t="shared" si="0"/>
        <v>3038767.4000000004</v>
      </c>
      <c r="J8" s="43">
        <f t="shared" si="0"/>
        <v>3809649.08</v>
      </c>
      <c r="K8" s="43">
        <f t="shared" si="0"/>
        <v>2878622.8200000003</v>
      </c>
      <c r="L8" s="43">
        <f t="shared" si="0"/>
        <v>4376361.6099999994</v>
      </c>
      <c r="M8" s="43">
        <f t="shared" si="0"/>
        <v>3667267.5200000005</v>
      </c>
      <c r="N8" s="43">
        <f t="shared" si="0"/>
        <v>4734065.1100000003</v>
      </c>
      <c r="O8" s="43">
        <f t="shared" si="0"/>
        <v>0</v>
      </c>
      <c r="P8" s="43">
        <f t="shared" si="0"/>
        <v>0</v>
      </c>
      <c r="Q8" s="43">
        <f t="shared" si="0"/>
        <v>35785752.240000002</v>
      </c>
    </row>
    <row r="9" spans="1:18" ht="37.5" customHeight="1">
      <c r="A9" s="5">
        <v>2.1</v>
      </c>
      <c r="B9" s="47" t="s">
        <v>110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2037171.99</v>
      </c>
      <c r="M9" s="6">
        <f t="shared" si="1"/>
        <v>2174788.1900000004</v>
      </c>
      <c r="N9" s="6">
        <f t="shared" si="1"/>
        <v>4045280.3200000003</v>
      </c>
      <c r="O9" s="6">
        <f t="shared" si="1"/>
        <v>0</v>
      </c>
      <c r="P9" s="6">
        <f t="shared" si="1"/>
        <v>0</v>
      </c>
      <c r="Q9" s="6">
        <f>SUM(Q10:Q21)</f>
        <v>25346155.77</v>
      </c>
    </row>
    <row r="10" spans="1:18" ht="37.5" customHeight="1">
      <c r="A10" s="7" t="s">
        <v>15</v>
      </c>
      <c r="B10" s="8" t="s">
        <v>200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706000</v>
      </c>
      <c r="M10" s="10">
        <v>706000</v>
      </c>
      <c r="N10" s="10">
        <v>752000</v>
      </c>
      <c r="O10" s="10">
        <v>0</v>
      </c>
      <c r="P10" s="10">
        <v>0</v>
      </c>
      <c r="Q10" s="11">
        <f t="shared" ref="Q10:Q40" si="2">SUM(E10:P10)</f>
        <v>7283500.0499999998</v>
      </c>
    </row>
    <row r="11" spans="1:18" ht="37.5" customHeight="1">
      <c r="A11" s="7" t="s">
        <v>16</v>
      </c>
      <c r="B11" s="8" t="s">
        <v>201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1006000</v>
      </c>
      <c r="M11" s="10">
        <v>1109000</v>
      </c>
      <c r="N11" s="10">
        <v>1109000</v>
      </c>
      <c r="O11" s="10">
        <v>0</v>
      </c>
      <c r="P11" s="10">
        <v>0</v>
      </c>
      <c r="Q11" s="11">
        <f t="shared" si="2"/>
        <v>10830000</v>
      </c>
      <c r="R11" s="38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59000</v>
      </c>
      <c r="M12" s="10">
        <v>59000</v>
      </c>
      <c r="N12" s="10">
        <v>59000</v>
      </c>
      <c r="O12" s="10">
        <v>0</v>
      </c>
      <c r="P12" s="10">
        <v>0</v>
      </c>
      <c r="Q12" s="11">
        <f t="shared" si="2"/>
        <v>565000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>
        <f t="shared" si="2"/>
        <v>47000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>
        <f t="shared" si="2"/>
        <v>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1">
        <f t="shared" si="2"/>
        <v>125749.88999999998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1821333.33</v>
      </c>
      <c r="O16" s="10">
        <v>0</v>
      </c>
      <c r="P16" s="10">
        <v>0</v>
      </c>
      <c r="Q16" s="11">
        <f t="shared" si="2"/>
        <v>3618116.66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29998.080000000002</v>
      </c>
      <c r="K18" s="10">
        <v>4192</v>
      </c>
      <c r="L18" s="10">
        <v>0</v>
      </c>
      <c r="M18" s="10">
        <v>18816</v>
      </c>
      <c r="N18" s="10">
        <v>14918.4</v>
      </c>
      <c r="O18" s="10">
        <v>0</v>
      </c>
      <c r="P18" s="10">
        <v>0</v>
      </c>
      <c r="Q18" s="11">
        <f t="shared" si="2"/>
        <v>73914.880000000005</v>
      </c>
    </row>
    <row r="19" spans="1:18" ht="37.5" customHeight="1">
      <c r="A19" s="7" t="s">
        <v>230</v>
      </c>
      <c r="B19" s="8" t="s">
        <v>31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128169.33</v>
      </c>
      <c r="K19" s="10">
        <v>123206.33</v>
      </c>
      <c r="L19" s="10">
        <v>123206.33</v>
      </c>
      <c r="M19" s="10">
        <v>130509.03</v>
      </c>
      <c r="N19" s="10">
        <v>133770.43</v>
      </c>
      <c r="O19" s="10">
        <v>0</v>
      </c>
      <c r="P19" s="10">
        <v>0</v>
      </c>
      <c r="Q19" s="11">
        <f t="shared" si="2"/>
        <v>1295790.4199999997</v>
      </c>
    </row>
    <row r="20" spans="1:18" ht="37.5" customHeight="1">
      <c r="A20" s="13" t="s">
        <v>32</v>
      </c>
      <c r="B20" s="8" t="s">
        <v>33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130711</v>
      </c>
      <c r="K20" s="10">
        <v>125741</v>
      </c>
      <c r="L20" s="10">
        <v>125741</v>
      </c>
      <c r="M20" s="10">
        <v>133054</v>
      </c>
      <c r="N20" s="10">
        <v>136320</v>
      </c>
      <c r="O20" s="10">
        <v>0</v>
      </c>
      <c r="P20" s="10">
        <v>0</v>
      </c>
      <c r="Q20" s="11">
        <f t="shared" si="2"/>
        <v>1326173.5</v>
      </c>
    </row>
    <row r="21" spans="1:18" ht="37.5" customHeight="1">
      <c r="A21" s="13" t="s">
        <v>34</v>
      </c>
      <c r="B21" s="8" t="s">
        <v>35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18029.66</v>
      </c>
      <c r="K21" s="10">
        <v>17224.66</v>
      </c>
      <c r="L21" s="10">
        <v>17224.66</v>
      </c>
      <c r="M21" s="10">
        <v>18409.16</v>
      </c>
      <c r="N21" s="10">
        <v>18938.16</v>
      </c>
      <c r="O21" s="10">
        <v>0</v>
      </c>
      <c r="P21" s="10">
        <v>0</v>
      </c>
      <c r="Q21" s="11">
        <f>SUM(E21:P21)</f>
        <v>180910.37000000002</v>
      </c>
    </row>
    <row r="22" spans="1:18" s="16" customFormat="1" ht="37.5" customHeight="1">
      <c r="A22" s="15" t="s">
        <v>112</v>
      </c>
      <c r="B22" s="47" t="s">
        <v>111</v>
      </c>
      <c r="C22" s="6">
        <f t="shared" ref="C22:P22" si="3">SUM(C23:C47)</f>
        <v>10044000</v>
      </c>
      <c r="D22" s="6">
        <f>SUM(D23:D47)</f>
        <v>9275000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514740.8</v>
      </c>
      <c r="K22" s="6">
        <f t="shared" si="3"/>
        <v>681710.07000000007</v>
      </c>
      <c r="L22" s="6">
        <f t="shared" si="3"/>
        <v>1175652.5799999998</v>
      </c>
      <c r="M22" s="6">
        <f t="shared" si="3"/>
        <v>770004.87</v>
      </c>
      <c r="N22" s="6">
        <f t="shared" si="3"/>
        <v>637424.42999999993</v>
      </c>
      <c r="O22" s="6">
        <f t="shared" si="3"/>
        <v>0</v>
      </c>
      <c r="P22" s="6">
        <f t="shared" si="3"/>
        <v>0</v>
      </c>
      <c r="Q22" s="6">
        <f>SUM(Q23:Q47)</f>
        <v>6408746.4799999995</v>
      </c>
    </row>
    <row r="23" spans="1:18" ht="37.5" customHeight="1">
      <c r="A23" s="7" t="s">
        <v>36</v>
      </c>
      <c r="B23" s="8" t="s">
        <v>37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58666.28</v>
      </c>
      <c r="K23" s="10">
        <v>226229.52</v>
      </c>
      <c r="L23" s="10">
        <v>87063.03</v>
      </c>
      <c r="M23" s="10">
        <v>65215.43</v>
      </c>
      <c r="N23" s="10">
        <v>82165.61</v>
      </c>
      <c r="O23" s="10">
        <v>0</v>
      </c>
      <c r="P23" s="10">
        <v>0</v>
      </c>
      <c r="Q23" s="11">
        <f t="shared" si="2"/>
        <v>703149.04</v>
      </c>
      <c r="R23" s="10"/>
    </row>
    <row r="24" spans="1:18" ht="37.5" customHeight="1">
      <c r="A24" s="7" t="s">
        <v>38</v>
      </c>
      <c r="B24" s="8" t="s">
        <v>39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2723.5</v>
      </c>
      <c r="K24" s="10">
        <v>0</v>
      </c>
      <c r="L24" s="10">
        <v>2723.5</v>
      </c>
      <c r="M24" s="10">
        <v>2723.5</v>
      </c>
      <c r="N24" s="10">
        <v>2859.69</v>
      </c>
      <c r="O24" s="10">
        <v>0</v>
      </c>
      <c r="P24" s="10">
        <v>0</v>
      </c>
      <c r="Q24" s="11">
        <f t="shared" si="2"/>
        <v>66513.05</v>
      </c>
      <c r="R24" s="10"/>
    </row>
    <row r="25" spans="1:18" ht="37.5" customHeight="1">
      <c r="A25" s="13" t="s">
        <v>40</v>
      </c>
      <c r="B25" s="14" t="s">
        <v>41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991.2</v>
      </c>
      <c r="K25" s="10">
        <v>0</v>
      </c>
      <c r="L25" s="10">
        <v>991.2</v>
      </c>
      <c r="M25" s="10">
        <v>991.2</v>
      </c>
      <c r="N25" s="10">
        <v>991.2</v>
      </c>
      <c r="O25" s="10">
        <v>0</v>
      </c>
      <c r="P25" s="10">
        <v>0</v>
      </c>
      <c r="Q25" s="11">
        <f t="shared" si="2"/>
        <v>20494.440000000006</v>
      </c>
      <c r="R25" s="10"/>
    </row>
    <row r="26" spans="1:18" ht="37.5" customHeight="1">
      <c r="A26" s="7" t="s">
        <v>42</v>
      </c>
      <c r="B26" s="17" t="s">
        <v>231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11611.61</v>
      </c>
      <c r="K26" s="10">
        <v>15788.34</v>
      </c>
      <c r="L26" s="10">
        <v>15264.57</v>
      </c>
      <c r="M26" s="10">
        <v>15022.83</v>
      </c>
      <c r="N26" s="10">
        <v>15331.72</v>
      </c>
      <c r="O26" s="10">
        <v>0</v>
      </c>
      <c r="P26" s="10">
        <v>0</v>
      </c>
      <c r="Q26" s="11">
        <f t="shared" si="2"/>
        <v>129574.08</v>
      </c>
      <c r="R26" s="10"/>
    </row>
    <row r="27" spans="1:18" ht="37.5" customHeight="1">
      <c r="A27" s="7" t="s">
        <v>228</v>
      </c>
      <c r="B27" s="17" t="s">
        <v>229</v>
      </c>
      <c r="C27" s="9">
        <v>0</v>
      </c>
      <c r="D27" s="10">
        <v>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1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43471.199999999997</v>
      </c>
      <c r="N28" s="10">
        <v>0</v>
      </c>
      <c r="O28" s="10">
        <v>0</v>
      </c>
      <c r="P28" s="10">
        <v>0</v>
      </c>
      <c r="Q28" s="11">
        <f t="shared" si="2"/>
        <v>49961.2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4350</v>
      </c>
      <c r="K29" s="10">
        <v>0</v>
      </c>
      <c r="L29" s="10">
        <v>34526.269999999997</v>
      </c>
      <c r="M29" s="10">
        <v>18022.5</v>
      </c>
      <c r="N29" s="10">
        <v>29652.5</v>
      </c>
      <c r="O29" s="10">
        <v>0</v>
      </c>
      <c r="P29" s="10">
        <v>0</v>
      </c>
      <c r="Q29" s="11">
        <f t="shared" si="2"/>
        <v>96051.26999999999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-50000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100000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f t="shared" si="2"/>
        <v>125000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/>
      <c r="E33" s="10">
        <v>0</v>
      </c>
      <c r="F33" s="10">
        <v>0</v>
      </c>
      <c r="G33" s="10">
        <v>300000</v>
      </c>
      <c r="H33" s="10">
        <v>100000</v>
      </c>
      <c r="I33" s="10">
        <v>100000</v>
      </c>
      <c r="J33" s="10">
        <v>100000</v>
      </c>
      <c r="K33" s="10">
        <v>100000</v>
      </c>
      <c r="L33" s="10">
        <v>100000</v>
      </c>
      <c r="M33" s="10">
        <v>100000</v>
      </c>
      <c r="N33" s="10">
        <v>100000</v>
      </c>
      <c r="O33" s="10">
        <v>0</v>
      </c>
      <c r="P33" s="10">
        <v>0</v>
      </c>
      <c r="Q33" s="11">
        <f t="shared" si="2"/>
        <v>1000000</v>
      </c>
      <c r="R33" s="10"/>
    </row>
    <row r="34" spans="1:18" ht="37.5" customHeight="1">
      <c r="A34" s="18" t="s">
        <v>179</v>
      </c>
      <c r="B34" s="19" t="s">
        <v>180</v>
      </c>
      <c r="C34" s="9">
        <v>50000</v>
      </c>
      <c r="D34" s="10">
        <v>200000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117790</v>
      </c>
      <c r="O34" s="10">
        <v>0</v>
      </c>
      <c r="P34" s="10">
        <v>0</v>
      </c>
      <c r="Q34" s="11">
        <f t="shared" si="2"/>
        <v>117790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130021.83</v>
      </c>
      <c r="J35" s="10">
        <v>0</v>
      </c>
      <c r="K35" s="10">
        <v>0</v>
      </c>
      <c r="L35" s="10">
        <v>563067.84</v>
      </c>
      <c r="M35" s="10">
        <v>0</v>
      </c>
      <c r="N35" s="10">
        <v>0</v>
      </c>
      <c r="O35" s="10">
        <v>0</v>
      </c>
      <c r="P35" s="10">
        <v>0</v>
      </c>
      <c r="Q35" s="11">
        <f t="shared" si="2"/>
        <v>752263.95</v>
      </c>
      <c r="R35" s="10"/>
    </row>
    <row r="36" spans="1:18" ht="37.5" customHeight="1">
      <c r="A36" s="7" t="s">
        <v>57</v>
      </c>
      <c r="B36" s="8" t="s">
        <v>58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121398.21</v>
      </c>
      <c r="J36" s="10">
        <v>121398.21</v>
      </c>
      <c r="K36" s="10">
        <v>121668.21</v>
      </c>
      <c r="L36" s="10">
        <v>121398.21</v>
      </c>
      <c r="M36" s="10">
        <v>121398.21</v>
      </c>
      <c r="N36" s="10">
        <v>121398.21</v>
      </c>
      <c r="O36" s="10">
        <v>0</v>
      </c>
      <c r="P36" s="10">
        <v>0</v>
      </c>
      <c r="Q36" s="11">
        <f t="shared" si="2"/>
        <v>1159162.0999999999</v>
      </c>
      <c r="R36" s="10"/>
    </row>
    <row r="37" spans="1:18" ht="62.25" customHeight="1">
      <c r="A37" s="7" t="s">
        <v>59</v>
      </c>
      <c r="B37" s="8" t="s">
        <v>60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9099.2199999999993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1">
        <f t="shared" si="2"/>
        <v>33311.879999999997</v>
      </c>
      <c r="R37" s="10"/>
    </row>
    <row r="38" spans="1:18" ht="43.5" customHeight="1">
      <c r="A38" s="7" t="s">
        <v>61</v>
      </c>
      <c r="B38" s="8" t="s">
        <v>62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31000</v>
      </c>
      <c r="J38" s="10">
        <v>115000</v>
      </c>
      <c r="K38" s="10">
        <v>0</v>
      </c>
      <c r="L38" s="10">
        <v>5649.96</v>
      </c>
      <c r="M38" s="10">
        <v>210000</v>
      </c>
      <c r="N38" s="10">
        <v>0</v>
      </c>
      <c r="O38" s="10">
        <v>0</v>
      </c>
      <c r="P38" s="10">
        <v>0</v>
      </c>
      <c r="Q38" s="11">
        <f t="shared" si="2"/>
        <v>511649.97000000003</v>
      </c>
      <c r="R38" s="10"/>
    </row>
    <row r="39" spans="1:18" ht="45" customHeight="1">
      <c r="A39" s="7" t="s">
        <v>181</v>
      </c>
      <c r="B39" s="8" t="s">
        <v>214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35400</v>
      </c>
      <c r="J39" s="10">
        <v>0</v>
      </c>
      <c r="K39" s="10">
        <v>0</v>
      </c>
      <c r="L39" s="10">
        <v>0</v>
      </c>
      <c r="M39" s="10">
        <v>38160</v>
      </c>
      <c r="N39" s="10">
        <v>0</v>
      </c>
      <c r="O39" s="10">
        <v>0</v>
      </c>
      <c r="P39" s="10">
        <v>0</v>
      </c>
      <c r="Q39" s="11">
        <f t="shared" si="2"/>
        <v>73560</v>
      </c>
      <c r="R39" s="10"/>
    </row>
    <row r="40" spans="1:18" ht="37.5" customHeight="1">
      <c r="A40" s="7" t="s">
        <v>63</v>
      </c>
      <c r="B40" s="8" t="s">
        <v>64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1">
        <f t="shared" si="2"/>
        <v>0</v>
      </c>
      <c r="R40" s="10"/>
    </row>
    <row r="41" spans="1:18" ht="37.5" customHeight="1">
      <c r="A41" s="7" t="s">
        <v>65</v>
      </c>
      <c r="B41" s="8" t="s">
        <v>66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8024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5">SUM(E41:P41)</f>
        <v>8024</v>
      </c>
      <c r="R41" s="10"/>
    </row>
    <row r="42" spans="1:18" ht="37.5" customHeight="1">
      <c r="A42" s="7" t="s">
        <v>220</v>
      </c>
      <c r="B42" s="8" t="s">
        <v>221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>
        <v>167235.5</v>
      </c>
      <c r="O42" s="10"/>
      <c r="P42" s="10"/>
      <c r="Q42" s="10">
        <f t="shared" si="5"/>
        <v>167235.5</v>
      </c>
      <c r="R42" s="10"/>
    </row>
    <row r="43" spans="1:18" ht="37.5" customHeight="1">
      <c r="A43" s="7" t="s">
        <v>182</v>
      </c>
      <c r="B43" s="8" t="s">
        <v>219</v>
      </c>
      <c r="C43" s="9">
        <v>50000</v>
      </c>
      <c r="D43" s="10">
        <v>1280000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5"/>
        <v>0</v>
      </c>
      <c r="R43" s="10"/>
    </row>
    <row r="44" spans="1:18" ht="37.5" customHeight="1">
      <c r="A44" s="13" t="s">
        <v>67</v>
      </c>
      <c r="B44" s="14" t="s">
        <v>68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155000</v>
      </c>
      <c r="N44" s="10">
        <v>0</v>
      </c>
      <c r="O44" s="10">
        <v>0</v>
      </c>
      <c r="P44" s="10">
        <v>0</v>
      </c>
      <c r="Q44" s="10">
        <f t="shared" si="5"/>
        <v>155000</v>
      </c>
      <c r="R44" s="10"/>
    </row>
    <row r="45" spans="1:18" ht="37.5" customHeight="1">
      <c r="A45" s="7" t="s">
        <v>69</v>
      </c>
      <c r="B45" s="8" t="s">
        <v>70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245000</v>
      </c>
      <c r="J45" s="10">
        <v>0</v>
      </c>
      <c r="K45" s="10">
        <v>210000</v>
      </c>
      <c r="L45" s="10">
        <v>244968</v>
      </c>
      <c r="M45" s="10">
        <v>0</v>
      </c>
      <c r="N45" s="10">
        <v>0</v>
      </c>
      <c r="O45" s="10">
        <v>0</v>
      </c>
      <c r="P45" s="10">
        <v>0</v>
      </c>
      <c r="Q45" s="10">
        <f t="shared" si="5"/>
        <v>1240006</v>
      </c>
      <c r="R45" s="10"/>
    </row>
    <row r="46" spans="1:18" ht="37.5" customHeight="1">
      <c r="A46" s="7" t="s">
        <v>71</v>
      </c>
      <c r="B46" s="8" t="s">
        <v>72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5"/>
        <v>0</v>
      </c>
      <c r="R46" s="10"/>
    </row>
    <row r="47" spans="1:18" ht="37.5" customHeight="1">
      <c r="A47" s="7" t="s">
        <v>73</v>
      </c>
      <c r="B47" s="8" t="s">
        <v>74</v>
      </c>
      <c r="C47" s="9">
        <v>250000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/>
      <c r="M47" s="10">
        <v>0</v>
      </c>
      <c r="N47" s="10">
        <v>0</v>
      </c>
      <c r="O47" s="10">
        <v>0</v>
      </c>
      <c r="P47" s="10">
        <v>0</v>
      </c>
      <c r="Q47" s="10">
        <f t="shared" si="5"/>
        <v>0</v>
      </c>
      <c r="R47" s="10"/>
    </row>
    <row r="48" spans="1:18" s="16" customFormat="1" ht="37.5" customHeight="1">
      <c r="A48" s="20">
        <v>2.2999999999999998</v>
      </c>
      <c r="B48" s="47" t="s">
        <v>113</v>
      </c>
      <c r="C48" s="6">
        <f t="shared" ref="C48:Q48" si="6">SUM(C49:C67)</f>
        <v>3285000</v>
      </c>
      <c r="D48" s="6">
        <f>SUM(D49:D68)</f>
        <v>2550000</v>
      </c>
      <c r="E48" s="6">
        <f t="shared" si="6"/>
        <v>0</v>
      </c>
      <c r="F48" s="6">
        <f t="shared" si="6"/>
        <v>0</v>
      </c>
      <c r="G48" s="6">
        <f t="shared" si="6"/>
        <v>661572.67000000004</v>
      </c>
      <c r="H48" s="6">
        <f t="shared" si="6"/>
        <v>0</v>
      </c>
      <c r="I48" s="6">
        <f t="shared" si="6"/>
        <v>127841.60000000001</v>
      </c>
      <c r="J48" s="6">
        <f t="shared" si="6"/>
        <v>959600.18</v>
      </c>
      <c r="K48" s="6">
        <f t="shared" si="6"/>
        <v>0</v>
      </c>
      <c r="L48" s="6">
        <f t="shared" si="6"/>
        <v>1163537.04</v>
      </c>
      <c r="M48" s="6">
        <f t="shared" si="6"/>
        <v>722474.46</v>
      </c>
      <c r="N48" s="6">
        <f t="shared" si="6"/>
        <v>51360.36</v>
      </c>
      <c r="O48" s="6">
        <f t="shared" si="6"/>
        <v>0</v>
      </c>
      <c r="P48" s="6">
        <f t="shared" si="6"/>
        <v>0</v>
      </c>
      <c r="Q48" s="6">
        <f t="shared" si="6"/>
        <v>3686386.3100000005</v>
      </c>
    </row>
    <row r="49" spans="1:17" ht="37.5" customHeight="1">
      <c r="A49" s="7" t="s">
        <v>75</v>
      </c>
      <c r="B49" s="8" t="s">
        <v>76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127841.60000000001</v>
      </c>
      <c r="J49" s="10">
        <v>0</v>
      </c>
      <c r="K49" s="10">
        <v>0</v>
      </c>
      <c r="L49" s="10">
        <v>0</v>
      </c>
      <c r="M49" s="10">
        <v>129514.94</v>
      </c>
      <c r="N49" s="10">
        <v>35860</v>
      </c>
      <c r="O49" s="10">
        <v>0</v>
      </c>
      <c r="P49" s="10">
        <v>0</v>
      </c>
      <c r="Q49" s="10">
        <f>SUM(E49:P49)</f>
        <v>334351.56</v>
      </c>
    </row>
    <row r="50" spans="1:17" ht="37.5" customHeight="1">
      <c r="A50" s="7" t="s">
        <v>77</v>
      </c>
      <c r="B50" s="8" t="s">
        <v>78</v>
      </c>
      <c r="C50" s="9">
        <v>55000</v>
      </c>
      <c r="D50" s="10">
        <v>1350000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1048607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7" si="7">SUM(E50:P50)</f>
        <v>1048607</v>
      </c>
    </row>
    <row r="51" spans="1:17" ht="37.5" customHeight="1">
      <c r="A51" s="7" t="s">
        <v>227</v>
      </c>
      <c r="B51" s="8" t="s">
        <v>226</v>
      </c>
      <c r="C51" s="9"/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352820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" si="8">SUM(E51:P51)</f>
        <v>352820</v>
      </c>
    </row>
    <row r="52" spans="1:17" ht="37.5" customHeight="1">
      <c r="A52" s="7" t="s">
        <v>79</v>
      </c>
      <c r="B52" s="8" t="s">
        <v>80</v>
      </c>
      <c r="C52" s="9">
        <v>25000</v>
      </c>
      <c r="D52" s="10"/>
      <c r="E52" s="10">
        <v>0</v>
      </c>
      <c r="F52" s="10">
        <v>0</v>
      </c>
      <c r="G52" s="10">
        <v>20616.25</v>
      </c>
      <c r="H52" s="10">
        <v>0</v>
      </c>
      <c r="I52" s="10">
        <v>0</v>
      </c>
      <c r="J52" s="10">
        <v>0</v>
      </c>
      <c r="K52" s="10">
        <v>0</v>
      </c>
      <c r="L52" s="10">
        <v>21200.01</v>
      </c>
      <c r="M52" s="10">
        <v>0</v>
      </c>
      <c r="N52" s="10">
        <v>15500.36</v>
      </c>
      <c r="O52" s="10">
        <v>0</v>
      </c>
      <c r="P52" s="10">
        <v>0</v>
      </c>
      <c r="Q52" s="10">
        <f t="shared" ref="Q52" si="9">SUM(E52:P52)</f>
        <v>57316.619999999995</v>
      </c>
    </row>
    <row r="53" spans="1:17" ht="37.5" customHeight="1">
      <c r="A53" s="7" t="s">
        <v>81</v>
      </c>
      <c r="B53" s="8" t="s">
        <v>82</v>
      </c>
      <c r="C53" s="9">
        <v>75000</v>
      </c>
      <c r="D53" s="1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7"/>
        <v>0</v>
      </c>
    </row>
    <row r="54" spans="1:17" ht="37.5" customHeight="1">
      <c r="A54" s="7" t="s">
        <v>83</v>
      </c>
      <c r="B54" s="8" t="s">
        <v>84</v>
      </c>
      <c r="C54" s="9">
        <v>10000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26869.759999999998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7"/>
        <v>26869.759999999998</v>
      </c>
    </row>
    <row r="55" spans="1:17" ht="37.5" customHeight="1">
      <c r="A55" s="7" t="s">
        <v>85</v>
      </c>
      <c r="B55" s="8" t="s">
        <v>86</v>
      </c>
      <c r="C55" s="9">
        <v>100000</v>
      </c>
      <c r="D55" s="10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5565</v>
      </c>
      <c r="M55" s="10">
        <v>0</v>
      </c>
      <c r="N55" s="10">
        <v>0</v>
      </c>
      <c r="O55" s="10">
        <v>0</v>
      </c>
      <c r="P55" s="10">
        <v>0</v>
      </c>
      <c r="Q55" s="10">
        <f t="shared" si="7"/>
        <v>5565</v>
      </c>
    </row>
    <row r="56" spans="1:17" ht="37.5" customHeight="1">
      <c r="A56" s="7" t="s">
        <v>183</v>
      </c>
      <c r="B56" s="8" t="s">
        <v>215</v>
      </c>
      <c r="C56" s="9">
        <v>50000</v>
      </c>
      <c r="D56" s="10">
        <v>0</v>
      </c>
      <c r="E56" s="10">
        <v>0</v>
      </c>
      <c r="F56" s="10">
        <v>0</v>
      </c>
      <c r="G56" s="10">
        <v>13500.09</v>
      </c>
      <c r="H56" s="10">
        <v>0</v>
      </c>
      <c r="I56" s="10">
        <v>0</v>
      </c>
      <c r="J56" s="10">
        <v>0</v>
      </c>
      <c r="K56" s="10">
        <v>0</v>
      </c>
      <c r="L56" s="10">
        <v>4299.99</v>
      </c>
      <c r="M56" s="10">
        <v>0</v>
      </c>
      <c r="N56" s="10">
        <v>0</v>
      </c>
      <c r="O56" s="10">
        <v>0</v>
      </c>
      <c r="P56" s="10">
        <v>0</v>
      </c>
      <c r="Q56" s="10">
        <f t="shared" si="7"/>
        <v>17800.080000000002</v>
      </c>
    </row>
    <row r="57" spans="1:17" ht="37.5" customHeight="1">
      <c r="A57" s="7" t="s">
        <v>87</v>
      </c>
      <c r="B57" s="8" t="s">
        <v>88</v>
      </c>
      <c r="C57" s="9">
        <v>2000000</v>
      </c>
      <c r="D57" s="10">
        <v>0</v>
      </c>
      <c r="E57" s="10">
        <v>0</v>
      </c>
      <c r="F57" s="10">
        <v>0</v>
      </c>
      <c r="G57" s="10">
        <v>500000</v>
      </c>
      <c r="H57" s="10">
        <v>0</v>
      </c>
      <c r="I57" s="10">
        <v>0</v>
      </c>
      <c r="J57" s="10">
        <v>500000</v>
      </c>
      <c r="K57" s="10">
        <v>0</v>
      </c>
      <c r="L57" s="10">
        <v>0</v>
      </c>
      <c r="M57" s="10">
        <v>500000</v>
      </c>
      <c r="N57" s="10">
        <v>0</v>
      </c>
      <c r="O57" s="10">
        <v>0</v>
      </c>
      <c r="P57" s="10">
        <v>0</v>
      </c>
      <c r="Q57" s="10">
        <f t="shared" si="7"/>
        <v>1500000</v>
      </c>
    </row>
    <row r="58" spans="1:17" ht="37.5" customHeight="1">
      <c r="A58" s="7" t="s">
        <v>89</v>
      </c>
      <c r="B58" s="8" t="s">
        <v>90</v>
      </c>
      <c r="C58" s="9">
        <v>190000</v>
      </c>
      <c r="D58" s="10">
        <v>0</v>
      </c>
      <c r="E58" s="10">
        <v>0</v>
      </c>
      <c r="F58" s="10">
        <v>0</v>
      </c>
      <c r="G58" s="10">
        <v>50626.77</v>
      </c>
      <c r="H58" s="10">
        <v>0</v>
      </c>
      <c r="I58" s="10">
        <v>0</v>
      </c>
      <c r="J58" s="10"/>
      <c r="K58" s="10">
        <v>0</v>
      </c>
      <c r="L58" s="10">
        <v>48239.82</v>
      </c>
      <c r="M58" s="10">
        <v>0</v>
      </c>
      <c r="N58" s="10">
        <v>0</v>
      </c>
      <c r="O58" s="10">
        <v>0</v>
      </c>
      <c r="P58" s="10">
        <v>0</v>
      </c>
      <c r="Q58" s="10">
        <f t="shared" si="7"/>
        <v>98866.59</v>
      </c>
    </row>
    <row r="59" spans="1:17" ht="37.5" customHeight="1">
      <c r="A59" s="7" t="s">
        <v>91</v>
      </c>
      <c r="B59" s="8" t="s">
        <v>92</v>
      </c>
      <c r="C59" s="9">
        <v>50000</v>
      </c>
      <c r="D59" s="10">
        <v>100000</v>
      </c>
      <c r="E59" s="10">
        <v>0</v>
      </c>
      <c r="F59" s="10">
        <v>0</v>
      </c>
      <c r="G59" s="10">
        <v>22883.74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86371.76</v>
      </c>
      <c r="N59" s="10">
        <v>0</v>
      </c>
      <c r="O59" s="10">
        <v>0</v>
      </c>
      <c r="P59" s="10">
        <v>0</v>
      </c>
      <c r="Q59" s="10">
        <f t="shared" si="7"/>
        <v>109255.5</v>
      </c>
    </row>
    <row r="60" spans="1:17" ht="37.5" customHeight="1">
      <c r="A60" s="7" t="s">
        <v>93</v>
      </c>
      <c r="B60" s="8" t="s">
        <v>94</v>
      </c>
      <c r="C60" s="9">
        <v>50000</v>
      </c>
      <c r="D60" s="10">
        <v>0</v>
      </c>
      <c r="E60" s="10">
        <v>0</v>
      </c>
      <c r="F60" s="10">
        <v>0</v>
      </c>
      <c r="G60" s="10">
        <v>12810.8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7"/>
        <v>12810.8</v>
      </c>
    </row>
    <row r="61" spans="1:17" ht="37.5" customHeight="1">
      <c r="A61" s="7" t="s">
        <v>184</v>
      </c>
      <c r="B61" s="8" t="s">
        <v>216</v>
      </c>
      <c r="C61" s="9">
        <v>10000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7823.04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7"/>
        <v>7823.04</v>
      </c>
    </row>
    <row r="62" spans="1:17" ht="37.5" customHeight="1">
      <c r="A62" s="7" t="s">
        <v>95</v>
      </c>
      <c r="B62" s="8" t="s">
        <v>96</v>
      </c>
      <c r="C62" s="9">
        <v>35000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35625.22</v>
      </c>
      <c r="M62" s="10">
        <v>0</v>
      </c>
      <c r="N62" s="10">
        <v>0</v>
      </c>
      <c r="O62" s="10">
        <v>0</v>
      </c>
      <c r="P62" s="10">
        <v>0</v>
      </c>
      <c r="Q62" s="10">
        <f t="shared" si="7"/>
        <v>35625.22</v>
      </c>
    </row>
    <row r="63" spans="1:17" ht="37.5" customHeight="1">
      <c r="A63" s="13" t="s">
        <v>97</v>
      </c>
      <c r="B63" s="14" t="s">
        <v>98</v>
      </c>
      <c r="C63" s="10">
        <v>25000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7"/>
        <v>0</v>
      </c>
    </row>
    <row r="64" spans="1:17" ht="37.5" customHeight="1">
      <c r="A64" s="13" t="s">
        <v>222</v>
      </c>
      <c r="B64" s="14" t="s">
        <v>224</v>
      </c>
      <c r="C64" s="10"/>
      <c r="D64" s="10">
        <v>100000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7"/>
        <v>0</v>
      </c>
    </row>
    <row r="65" spans="1:17" ht="37.5" customHeight="1">
      <c r="A65" s="13" t="s">
        <v>223</v>
      </c>
      <c r="B65" s="14" t="s">
        <v>225</v>
      </c>
      <c r="C65" s="10"/>
      <c r="D65" s="10">
        <v>180000</v>
      </c>
      <c r="E65" s="10"/>
      <c r="F65" s="10"/>
      <c r="G65" s="10"/>
      <c r="H65" s="10"/>
      <c r="I65" s="10"/>
      <c r="J65" s="10">
        <v>72087.38</v>
      </c>
      <c r="K65" s="10"/>
      <c r="L65" s="10"/>
      <c r="M65" s="10">
        <v>6587.76</v>
      </c>
      <c r="N65" s="10"/>
      <c r="O65" s="10"/>
      <c r="P65" s="10"/>
      <c r="Q65" s="10">
        <f t="shared" si="7"/>
        <v>78675.14</v>
      </c>
    </row>
    <row r="66" spans="1:17" ht="37.5" customHeight="1">
      <c r="A66" s="13" t="s">
        <v>99</v>
      </c>
      <c r="B66" s="21" t="s">
        <v>100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SUM(E66:P66)</f>
        <v>0</v>
      </c>
    </row>
    <row r="67" spans="1:17" ht="33.75" customHeight="1">
      <c r="A67" s="13" t="s">
        <v>185</v>
      </c>
      <c r="B67" s="14" t="s">
        <v>217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7"/>
        <v>0</v>
      </c>
    </row>
    <row r="68" spans="1:17" ht="33.75" customHeight="1">
      <c r="A68" s="13" t="s">
        <v>233</v>
      </c>
      <c r="B68" s="14" t="s">
        <v>234</v>
      </c>
      <c r="C68" s="10"/>
      <c r="D68" s="10">
        <v>20000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37.5" customHeight="1">
      <c r="A69" s="20" t="s">
        <v>116</v>
      </c>
      <c r="B69" s="48" t="s">
        <v>115</v>
      </c>
      <c r="C69" s="6">
        <f>SUM(C70:C77)</f>
        <v>0</v>
      </c>
      <c r="D69" s="6">
        <f t="shared" ref="D69:Q69" si="10">SUM(D70:D77)</f>
        <v>0</v>
      </c>
      <c r="E69" s="6">
        <f t="shared" si="10"/>
        <v>0</v>
      </c>
      <c r="F69" s="6">
        <f t="shared" si="10"/>
        <v>0</v>
      </c>
      <c r="G69" s="6">
        <f t="shared" si="10"/>
        <v>0</v>
      </c>
      <c r="H69" s="6">
        <f t="shared" si="10"/>
        <v>0</v>
      </c>
      <c r="I69" s="6">
        <f t="shared" si="10"/>
        <v>0</v>
      </c>
      <c r="J69" s="6">
        <f t="shared" si="10"/>
        <v>0</v>
      </c>
      <c r="K69" s="6">
        <f t="shared" si="10"/>
        <v>0</v>
      </c>
      <c r="L69" s="6">
        <f t="shared" si="10"/>
        <v>0</v>
      </c>
      <c r="M69" s="6">
        <f t="shared" si="10"/>
        <v>0</v>
      </c>
      <c r="N69" s="6">
        <f t="shared" si="10"/>
        <v>0</v>
      </c>
      <c r="O69" s="6">
        <f t="shared" si="10"/>
        <v>0</v>
      </c>
      <c r="P69" s="6">
        <f t="shared" si="10"/>
        <v>0</v>
      </c>
      <c r="Q69" s="6">
        <f t="shared" si="10"/>
        <v>0</v>
      </c>
    </row>
    <row r="70" spans="1:17" ht="41.25" customHeight="1">
      <c r="A70" s="13" t="s">
        <v>118</v>
      </c>
      <c r="B70" s="46" t="s">
        <v>132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77" si="11">SUM(D70:P70)</f>
        <v>0</v>
      </c>
    </row>
    <row r="71" spans="1:17" ht="43.5" customHeight="1">
      <c r="A71" s="13" t="s">
        <v>186</v>
      </c>
      <c r="B71" s="46" t="s">
        <v>117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1"/>
        <v>0</v>
      </c>
    </row>
    <row r="72" spans="1:17" ht="41.25" customHeight="1">
      <c r="A72" s="13" t="s">
        <v>119</v>
      </c>
      <c r="B72" s="46" t="s">
        <v>133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1"/>
        <v>0</v>
      </c>
    </row>
    <row r="73" spans="1:17" ht="43.5" customHeight="1">
      <c r="A73" s="13" t="s">
        <v>120</v>
      </c>
      <c r="B73" s="46" t="s">
        <v>134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1"/>
        <v>0</v>
      </c>
    </row>
    <row r="74" spans="1:17" ht="62.25" customHeight="1">
      <c r="A74" s="13" t="s">
        <v>121</v>
      </c>
      <c r="B74" s="46" t="s">
        <v>135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1"/>
        <v>0</v>
      </c>
    </row>
    <row r="75" spans="1:17" ht="37.5" customHeight="1">
      <c r="A75" s="13" t="s">
        <v>122</v>
      </c>
      <c r="B75" s="46" t="s">
        <v>136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1"/>
        <v>0</v>
      </c>
    </row>
    <row r="76" spans="1:17" ht="41.25" customHeight="1">
      <c r="A76" s="13" t="s">
        <v>123</v>
      </c>
      <c r="B76" s="46" t="s">
        <v>137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1"/>
        <v>0</v>
      </c>
    </row>
    <row r="77" spans="1:17" ht="41.25" customHeight="1">
      <c r="A77" s="13" t="s">
        <v>124</v>
      </c>
      <c r="B77" s="46" t="s">
        <v>138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1"/>
        <v>0</v>
      </c>
    </row>
    <row r="78" spans="1:17" ht="37.5" customHeight="1">
      <c r="A78" s="20" t="s">
        <v>125</v>
      </c>
      <c r="B78" s="48" t="s">
        <v>7</v>
      </c>
      <c r="C78" s="6">
        <f t="shared" ref="C78:Q78" si="12">SUM(C79:C84)</f>
        <v>0</v>
      </c>
      <c r="D78" s="6">
        <f t="shared" si="12"/>
        <v>0</v>
      </c>
      <c r="E78" s="6">
        <f t="shared" si="12"/>
        <v>0</v>
      </c>
      <c r="F78" s="6">
        <f t="shared" si="12"/>
        <v>0</v>
      </c>
      <c r="G78" s="6">
        <f t="shared" si="12"/>
        <v>0</v>
      </c>
      <c r="H78" s="6">
        <f t="shared" si="12"/>
        <v>0</v>
      </c>
      <c r="I78" s="6">
        <f t="shared" si="12"/>
        <v>0</v>
      </c>
      <c r="J78" s="6">
        <f t="shared" si="12"/>
        <v>0</v>
      </c>
      <c r="K78" s="6">
        <f t="shared" si="12"/>
        <v>0</v>
      </c>
      <c r="L78" s="6">
        <f t="shared" si="12"/>
        <v>0</v>
      </c>
      <c r="M78" s="6">
        <f t="shared" si="12"/>
        <v>0</v>
      </c>
      <c r="N78" s="6">
        <f t="shared" si="12"/>
        <v>0</v>
      </c>
      <c r="O78" s="6">
        <f t="shared" si="12"/>
        <v>0</v>
      </c>
      <c r="P78" s="6">
        <f t="shared" si="12"/>
        <v>0</v>
      </c>
      <c r="Q78" s="6">
        <f t="shared" si="12"/>
        <v>0</v>
      </c>
    </row>
    <row r="79" spans="1:17" ht="47.25" customHeight="1">
      <c r="A79" s="13" t="s">
        <v>126</v>
      </c>
      <c r="B79" s="46" t="s">
        <v>139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ref="Q79:Q82" si="13">SUM(D79:P79)</f>
        <v>0</v>
      </c>
    </row>
    <row r="80" spans="1:17" ht="48.75" customHeight="1">
      <c r="A80" s="13" t="s">
        <v>127</v>
      </c>
      <c r="B80" s="46" t="s">
        <v>140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3"/>
        <v>0</v>
      </c>
    </row>
    <row r="81" spans="1:17" ht="51" customHeight="1">
      <c r="A81" s="13" t="s">
        <v>128</v>
      </c>
      <c r="B81" s="46" t="s">
        <v>141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3"/>
        <v>0</v>
      </c>
    </row>
    <row r="82" spans="1:17" ht="58.5" customHeight="1">
      <c r="A82" s="13" t="s">
        <v>129</v>
      </c>
      <c r="B82" s="46" t="s">
        <v>142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3"/>
        <v>0</v>
      </c>
    </row>
    <row r="83" spans="1:17" ht="41.25" customHeight="1">
      <c r="A83" s="13" t="s">
        <v>130</v>
      </c>
      <c r="B83" s="46" t="s">
        <v>143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ref="Q83:Q84" si="14">SUM(D83:P83)</f>
        <v>0</v>
      </c>
    </row>
    <row r="84" spans="1:17" ht="60" customHeight="1">
      <c r="A84" s="13" t="s">
        <v>131</v>
      </c>
      <c r="B84" s="46" t="s">
        <v>144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4"/>
        <v>0</v>
      </c>
    </row>
    <row r="85" spans="1:17" ht="43.5" customHeight="1">
      <c r="A85" s="20" t="s">
        <v>114</v>
      </c>
      <c r="B85" s="51" t="s">
        <v>145</v>
      </c>
      <c r="C85" s="6">
        <f>SUM(C86:C89)</f>
        <v>200000</v>
      </c>
      <c r="D85" s="6">
        <f>SUM(D86:D89)</f>
        <v>2199828.7799999998</v>
      </c>
      <c r="E85" s="6">
        <f t="shared" ref="E85:P85" si="15">SUM(E86:E89)</f>
        <v>0</v>
      </c>
      <c r="F85" s="6">
        <f t="shared" si="15"/>
        <v>40694.660000000003</v>
      </c>
      <c r="G85" s="6">
        <f t="shared" si="15"/>
        <v>15953.99</v>
      </c>
      <c r="H85" s="6">
        <f t="shared" si="15"/>
        <v>48726</v>
      </c>
      <c r="I85" s="6">
        <f t="shared" si="15"/>
        <v>31742</v>
      </c>
      <c r="J85" s="6">
        <f t="shared" si="15"/>
        <v>187400.03</v>
      </c>
      <c r="K85" s="6">
        <f t="shared" si="15"/>
        <v>19947</v>
      </c>
      <c r="L85" s="6">
        <f t="shared" si="15"/>
        <v>0</v>
      </c>
      <c r="M85" s="6">
        <f t="shared" si="15"/>
        <v>0</v>
      </c>
      <c r="N85" s="6">
        <f t="shared" si="15"/>
        <v>0</v>
      </c>
      <c r="O85" s="6">
        <f t="shared" si="15"/>
        <v>0</v>
      </c>
      <c r="P85" s="6">
        <f t="shared" si="15"/>
        <v>0</v>
      </c>
      <c r="Q85" s="6">
        <f>SUM(Q86:Q89)</f>
        <v>344463.68</v>
      </c>
    </row>
    <row r="86" spans="1:17" ht="45" customHeight="1">
      <c r="A86" s="13" t="s">
        <v>101</v>
      </c>
      <c r="B86" s="14" t="s">
        <v>102</v>
      </c>
      <c r="C86" s="10">
        <v>50000</v>
      </c>
      <c r="D86" s="10">
        <v>1860000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SUM(E86:P86)</f>
        <v>0</v>
      </c>
    </row>
    <row r="87" spans="1:17" ht="47.25" customHeight="1">
      <c r="A87" s="13" t="s">
        <v>103</v>
      </c>
      <c r="B87" s="14" t="s">
        <v>104</v>
      </c>
      <c r="C87" s="10">
        <v>50000</v>
      </c>
      <c r="D87" s="10">
        <v>239828.78</v>
      </c>
      <c r="E87" s="10">
        <v>0</v>
      </c>
      <c r="F87" s="10">
        <v>40694.660000000003</v>
      </c>
      <c r="G87" s="10">
        <v>0</v>
      </c>
      <c r="H87" s="10">
        <v>0</v>
      </c>
      <c r="I87" s="10">
        <v>0</v>
      </c>
      <c r="J87" s="10">
        <v>187400.03</v>
      </c>
      <c r="K87" s="10">
        <v>19947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ref="Q87:Q89" si="16">SUM(E87:P87)</f>
        <v>248041.69</v>
      </c>
    </row>
    <row r="88" spans="1:17" ht="39.75" customHeight="1">
      <c r="A88" s="13" t="s">
        <v>105</v>
      </c>
      <c r="B88" s="14" t="s">
        <v>106</v>
      </c>
      <c r="C88" s="10">
        <v>50000</v>
      </c>
      <c r="D88" s="10">
        <v>100000</v>
      </c>
      <c r="E88" s="10">
        <v>0</v>
      </c>
      <c r="F88" s="10">
        <v>0</v>
      </c>
      <c r="G88" s="10">
        <v>15953.99</v>
      </c>
      <c r="H88" s="10">
        <v>0</v>
      </c>
      <c r="I88" s="10">
        <v>31742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6"/>
        <v>47695.99</v>
      </c>
    </row>
    <row r="89" spans="1:17" ht="45" customHeight="1">
      <c r="A89" s="13" t="s">
        <v>107</v>
      </c>
      <c r="B89" s="14" t="s">
        <v>108</v>
      </c>
      <c r="C89" s="10">
        <v>50000</v>
      </c>
      <c r="D89" s="10"/>
      <c r="E89" s="10">
        <v>0</v>
      </c>
      <c r="F89" s="10">
        <v>0</v>
      </c>
      <c r="G89" s="10">
        <v>0</v>
      </c>
      <c r="H89" s="10">
        <v>48726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6"/>
        <v>48726</v>
      </c>
    </row>
    <row r="90" spans="1:17" ht="37.5" customHeight="1">
      <c r="A90" s="22">
        <v>2.7</v>
      </c>
      <c r="B90" s="48" t="s">
        <v>155</v>
      </c>
      <c r="C90" s="6">
        <f>SUM(C91:C94)</f>
        <v>0</v>
      </c>
      <c r="D90" s="6">
        <f t="shared" ref="D90:Q90" si="17">SUM(D91:D94)</f>
        <v>0</v>
      </c>
      <c r="E90" s="6">
        <f t="shared" si="17"/>
        <v>0</v>
      </c>
      <c r="F90" s="6">
        <f t="shared" si="17"/>
        <v>0</v>
      </c>
      <c r="G90" s="6">
        <f t="shared" si="17"/>
        <v>0</v>
      </c>
      <c r="H90" s="6">
        <f t="shared" si="17"/>
        <v>0</v>
      </c>
      <c r="I90" s="6">
        <f t="shared" si="17"/>
        <v>0</v>
      </c>
      <c r="J90" s="6">
        <f t="shared" si="17"/>
        <v>0</v>
      </c>
      <c r="K90" s="6">
        <f t="shared" si="17"/>
        <v>0</v>
      </c>
      <c r="L90" s="6">
        <f t="shared" si="17"/>
        <v>0</v>
      </c>
      <c r="M90" s="6">
        <f t="shared" si="17"/>
        <v>0</v>
      </c>
      <c r="N90" s="6">
        <f t="shared" si="17"/>
        <v>0</v>
      </c>
      <c r="O90" s="6">
        <f t="shared" si="17"/>
        <v>0</v>
      </c>
      <c r="P90" s="6">
        <f t="shared" si="17"/>
        <v>0</v>
      </c>
      <c r="Q90" s="6">
        <f t="shared" si="17"/>
        <v>0</v>
      </c>
    </row>
    <row r="91" spans="1:17" ht="37.5" customHeight="1">
      <c r="A91" s="13" t="s">
        <v>154</v>
      </c>
      <c r="B91" s="46" t="s">
        <v>156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41.25" customHeight="1">
      <c r="A92" s="13" t="s">
        <v>146</v>
      </c>
      <c r="B92" s="46" t="s">
        <v>157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49.5" customHeight="1">
      <c r="A93" s="13" t="s">
        <v>147</v>
      </c>
      <c r="B93" s="46" t="s">
        <v>158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9.75" customHeight="1">
      <c r="A94" s="13" t="s">
        <v>148</v>
      </c>
      <c r="B94" s="46" t="s">
        <v>159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47.25" customHeight="1">
      <c r="A95" s="22">
        <v>2.8</v>
      </c>
      <c r="B95" s="48" t="s">
        <v>160</v>
      </c>
      <c r="C95" s="6">
        <f>SUM(C96:C97)</f>
        <v>0</v>
      </c>
      <c r="D95" s="6">
        <f t="shared" ref="D95:Q95" si="18">SUM(D96:D97)</f>
        <v>0</v>
      </c>
      <c r="E95" s="6">
        <f t="shared" si="18"/>
        <v>0</v>
      </c>
      <c r="F95" s="6">
        <f t="shared" si="18"/>
        <v>0</v>
      </c>
      <c r="G95" s="6">
        <f t="shared" si="18"/>
        <v>0</v>
      </c>
      <c r="H95" s="6">
        <f t="shared" si="18"/>
        <v>0</v>
      </c>
      <c r="I95" s="6">
        <f t="shared" si="18"/>
        <v>0</v>
      </c>
      <c r="J95" s="6">
        <f t="shared" si="18"/>
        <v>0</v>
      </c>
      <c r="K95" s="6">
        <f t="shared" si="18"/>
        <v>0</v>
      </c>
      <c r="L95" s="6">
        <f t="shared" si="18"/>
        <v>0</v>
      </c>
      <c r="M95" s="6">
        <f t="shared" si="18"/>
        <v>0</v>
      </c>
      <c r="N95" s="6">
        <f t="shared" si="18"/>
        <v>0</v>
      </c>
      <c r="O95" s="6">
        <f t="shared" si="18"/>
        <v>0</v>
      </c>
      <c r="P95" s="6">
        <f t="shared" si="18"/>
        <v>0</v>
      </c>
      <c r="Q95" s="6">
        <f t="shared" si="18"/>
        <v>0</v>
      </c>
    </row>
    <row r="96" spans="1:17" ht="37.5" customHeight="1">
      <c r="A96" s="13" t="s">
        <v>149</v>
      </c>
      <c r="B96" s="46" t="s">
        <v>161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45" customHeight="1">
      <c r="A97" s="13" t="s">
        <v>150</v>
      </c>
      <c r="B97" s="46" t="s">
        <v>162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22">
        <v>2.9</v>
      </c>
      <c r="B98" s="48" t="s">
        <v>163</v>
      </c>
      <c r="C98" s="6">
        <f>SUM(C99:C101)</f>
        <v>0</v>
      </c>
      <c r="D98" s="6">
        <f t="shared" ref="D98:Q98" si="19">SUM(D99:D101)</f>
        <v>0</v>
      </c>
      <c r="E98" s="6">
        <f t="shared" si="19"/>
        <v>0</v>
      </c>
      <c r="F98" s="6">
        <f t="shared" si="19"/>
        <v>0</v>
      </c>
      <c r="G98" s="6">
        <f t="shared" si="19"/>
        <v>0</v>
      </c>
      <c r="H98" s="6">
        <f t="shared" si="19"/>
        <v>0</v>
      </c>
      <c r="I98" s="6">
        <f t="shared" si="19"/>
        <v>0</v>
      </c>
      <c r="J98" s="6">
        <f t="shared" si="19"/>
        <v>0</v>
      </c>
      <c r="K98" s="6">
        <f t="shared" si="19"/>
        <v>0</v>
      </c>
      <c r="L98" s="6">
        <f t="shared" si="19"/>
        <v>0</v>
      </c>
      <c r="M98" s="6">
        <f t="shared" si="19"/>
        <v>0</v>
      </c>
      <c r="N98" s="6">
        <f t="shared" si="19"/>
        <v>0</v>
      </c>
      <c r="O98" s="6">
        <f t="shared" si="19"/>
        <v>0</v>
      </c>
      <c r="P98" s="6">
        <f t="shared" si="19"/>
        <v>0</v>
      </c>
      <c r="Q98" s="6">
        <f t="shared" si="19"/>
        <v>0</v>
      </c>
    </row>
    <row r="99" spans="1:17" ht="37.5" customHeight="1">
      <c r="A99" s="13" t="s">
        <v>151</v>
      </c>
      <c r="B99" s="46" t="s">
        <v>168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51" customHeight="1">
      <c r="A100" s="13" t="s">
        <v>152</v>
      </c>
      <c r="B100" s="46" t="s">
        <v>169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56.25" customHeight="1">
      <c r="A101" s="13" t="s">
        <v>153</v>
      </c>
      <c r="B101" s="46" t="s">
        <v>170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23">
        <v>4</v>
      </c>
      <c r="B102" s="48" t="s">
        <v>8</v>
      </c>
      <c r="C102" s="6">
        <f>SUM(C103:C105)</f>
        <v>0</v>
      </c>
      <c r="D102" s="6">
        <f t="shared" ref="D102:Q102" si="20">SUM(D103:D105)</f>
        <v>0</v>
      </c>
      <c r="E102" s="6">
        <f t="shared" si="20"/>
        <v>0</v>
      </c>
      <c r="F102" s="6">
        <f t="shared" si="20"/>
        <v>0</v>
      </c>
      <c r="G102" s="6">
        <f t="shared" si="20"/>
        <v>0</v>
      </c>
      <c r="H102" s="6">
        <f t="shared" si="20"/>
        <v>0</v>
      </c>
      <c r="I102" s="6">
        <f t="shared" si="20"/>
        <v>0</v>
      </c>
      <c r="J102" s="6">
        <f t="shared" si="20"/>
        <v>0</v>
      </c>
      <c r="K102" s="6">
        <f t="shared" si="20"/>
        <v>0</v>
      </c>
      <c r="L102" s="6">
        <f t="shared" si="20"/>
        <v>0</v>
      </c>
      <c r="M102" s="6">
        <f t="shared" si="20"/>
        <v>0</v>
      </c>
      <c r="N102" s="6">
        <f t="shared" si="20"/>
        <v>0</v>
      </c>
      <c r="O102" s="6">
        <f t="shared" si="20"/>
        <v>0</v>
      </c>
      <c r="P102" s="6">
        <f t="shared" si="20"/>
        <v>0</v>
      </c>
      <c r="Q102" s="6">
        <f t="shared" si="20"/>
        <v>0</v>
      </c>
    </row>
    <row r="103" spans="1:17" ht="47.25" customHeight="1">
      <c r="A103" s="3">
        <v>4.0999999999999996</v>
      </c>
      <c r="B103" s="46" t="s">
        <v>171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52.5" customHeight="1">
      <c r="A104" s="13" t="s">
        <v>164</v>
      </c>
      <c r="B104" s="46" t="s">
        <v>172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45" customHeight="1">
      <c r="A105" s="13" t="s">
        <v>165</v>
      </c>
      <c r="B105" s="46" t="s">
        <v>173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22">
        <v>4.2</v>
      </c>
      <c r="B106" s="48" t="s">
        <v>9</v>
      </c>
      <c r="C106" s="6">
        <f>SUM(C107:C110)</f>
        <v>0</v>
      </c>
      <c r="D106" s="6">
        <f t="shared" ref="D106:Q106" si="21">SUM(D107:D110)</f>
        <v>0</v>
      </c>
      <c r="E106" s="6">
        <f t="shared" si="21"/>
        <v>0</v>
      </c>
      <c r="F106" s="6">
        <f t="shared" si="21"/>
        <v>0</v>
      </c>
      <c r="G106" s="6">
        <f t="shared" si="21"/>
        <v>0</v>
      </c>
      <c r="H106" s="6">
        <f t="shared" si="21"/>
        <v>0</v>
      </c>
      <c r="I106" s="6">
        <f t="shared" si="21"/>
        <v>0</v>
      </c>
      <c r="J106" s="6">
        <f t="shared" si="21"/>
        <v>0</v>
      </c>
      <c r="K106" s="6">
        <f t="shared" si="21"/>
        <v>0</v>
      </c>
      <c r="L106" s="6">
        <f t="shared" si="21"/>
        <v>0</v>
      </c>
      <c r="M106" s="6">
        <f t="shared" si="21"/>
        <v>0</v>
      </c>
      <c r="N106" s="6">
        <f t="shared" si="21"/>
        <v>0</v>
      </c>
      <c r="O106" s="6">
        <f t="shared" si="21"/>
        <v>0</v>
      </c>
      <c r="P106" s="6">
        <f t="shared" si="21"/>
        <v>0</v>
      </c>
      <c r="Q106" s="6">
        <f t="shared" si="21"/>
        <v>0</v>
      </c>
    </row>
    <row r="107" spans="1:17" ht="52.5" customHeight="1">
      <c r="A107" s="3" t="s">
        <v>166</v>
      </c>
      <c r="B107" s="46" t="s">
        <v>174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45" customHeight="1">
      <c r="A108" s="3" t="s">
        <v>167</v>
      </c>
      <c r="B108" s="46" t="s">
        <v>175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41.25" customHeight="1">
      <c r="A109" s="3">
        <v>4.3</v>
      </c>
      <c r="B109" s="46" t="s">
        <v>177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60" customHeight="1">
      <c r="A110" s="3" t="s">
        <v>176</v>
      </c>
      <c r="B110" s="46" t="s">
        <v>178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61" t="s">
        <v>10</v>
      </c>
      <c r="B111" s="61"/>
      <c r="C111" s="4">
        <f>+C9+C22+C48+C85</f>
        <v>50000000</v>
      </c>
      <c r="D111" s="4">
        <f>+D22+D48+D85</f>
        <v>14024828.779999999</v>
      </c>
      <c r="E111" s="4">
        <f t="shared" ref="E111:Q111" si="22">+E9+E22+E48+E69+E78+E85+E90+E95+E98+E102+E106</f>
        <v>2511327.63</v>
      </c>
      <c r="F111" s="4">
        <f t="shared" si="22"/>
        <v>2448232.7399999998</v>
      </c>
      <c r="G111" s="4">
        <f t="shared" si="22"/>
        <v>3729548.3299999996</v>
      </c>
      <c r="H111" s="4">
        <f t="shared" si="22"/>
        <v>4591910</v>
      </c>
      <c r="I111" s="4">
        <f t="shared" si="22"/>
        <v>3038767.4000000004</v>
      </c>
      <c r="J111" s="4">
        <f t="shared" si="22"/>
        <v>3809649.08</v>
      </c>
      <c r="K111" s="4">
        <f t="shared" si="22"/>
        <v>2878622.8200000003</v>
      </c>
      <c r="L111" s="4">
        <f t="shared" si="22"/>
        <v>4376361.6099999994</v>
      </c>
      <c r="M111" s="4">
        <f t="shared" si="22"/>
        <v>3667267.5200000005</v>
      </c>
      <c r="N111" s="4">
        <f t="shared" si="22"/>
        <v>4734065.1100000003</v>
      </c>
      <c r="O111" s="4">
        <f t="shared" si="22"/>
        <v>0</v>
      </c>
      <c r="P111" s="4">
        <f t="shared" si="22"/>
        <v>0</v>
      </c>
      <c r="Q111" s="4">
        <f t="shared" si="22"/>
        <v>35785752.240000002</v>
      </c>
    </row>
    <row r="112" spans="1:17" ht="21">
      <c r="B112" s="49" t="s">
        <v>202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21">
      <c r="B113" s="37" t="s">
        <v>203</v>
      </c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42">
      <c r="B114" s="37" t="s">
        <v>204</v>
      </c>
      <c r="C114" s="24"/>
      <c r="D114" s="24"/>
      <c r="E114" s="24"/>
      <c r="F114" s="24"/>
      <c r="G114" s="24"/>
      <c r="H114" s="26"/>
      <c r="I114" s="24"/>
      <c r="L114" s="26"/>
      <c r="M114" s="26"/>
      <c r="N114" s="26"/>
      <c r="O114" s="26"/>
      <c r="P114" s="26"/>
    </row>
    <row r="115" spans="1:16" ht="21">
      <c r="B115" s="37" t="s">
        <v>205</v>
      </c>
      <c r="C115" s="24"/>
      <c r="D115" s="26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206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 t="s">
        <v>207</v>
      </c>
      <c r="C117" s="24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 t="s">
        <v>208</v>
      </c>
      <c r="C118" s="27"/>
      <c r="D118" s="24"/>
      <c r="E118" s="24"/>
      <c r="F118" s="24"/>
      <c r="G118" s="24"/>
      <c r="H118" s="24"/>
      <c r="I118" s="24"/>
      <c r="L118" s="24"/>
      <c r="M118" s="24"/>
      <c r="N118" s="24"/>
      <c r="O118" s="24"/>
      <c r="P118" s="24"/>
    </row>
    <row r="119" spans="1:16" ht="21">
      <c r="B119" s="37"/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6" customFormat="1" ht="21">
      <c r="A120" s="3"/>
      <c r="B120" s="27" t="s">
        <v>11</v>
      </c>
      <c r="C120" s="27"/>
      <c r="D120" s="29"/>
      <c r="G120" s="59" t="s">
        <v>212</v>
      </c>
      <c r="H120" s="59"/>
      <c r="K120" s="31"/>
      <c r="L120" s="31"/>
      <c r="M120" s="31"/>
      <c r="N120" s="52" t="s">
        <v>12</v>
      </c>
      <c r="O120" s="52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s="16" customFormat="1" ht="21">
      <c r="A122" s="3"/>
      <c r="B122" s="28"/>
      <c r="C122" s="27"/>
      <c r="D122" s="29"/>
      <c r="G122" s="30"/>
      <c r="H122" s="30"/>
      <c r="K122" s="31"/>
      <c r="L122" s="31"/>
      <c r="M122" s="31"/>
      <c r="N122" s="31"/>
      <c r="O122" s="31"/>
      <c r="P122" s="31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32"/>
      <c r="C124" s="24"/>
      <c r="D124" s="24"/>
      <c r="K124" s="24"/>
      <c r="L124" s="24"/>
      <c r="M124" s="24"/>
      <c r="O124" s="24"/>
      <c r="P124" s="24"/>
    </row>
    <row r="125" spans="1:16" ht="21">
      <c r="B125" s="50" t="s">
        <v>209</v>
      </c>
      <c r="C125" s="24"/>
      <c r="D125" s="24"/>
      <c r="G125" s="60" t="s">
        <v>218</v>
      </c>
      <c r="H125" s="60"/>
      <c r="K125" s="33"/>
      <c r="L125" s="33"/>
      <c r="M125" s="33"/>
      <c r="N125" s="53" t="s">
        <v>210</v>
      </c>
      <c r="O125" s="53"/>
      <c r="P125" s="33"/>
    </row>
    <row r="126" spans="1:16" ht="66" customHeight="1">
      <c r="B126" s="34" t="s">
        <v>13</v>
      </c>
      <c r="C126" s="24"/>
      <c r="D126" s="24"/>
      <c r="G126" s="54" t="s">
        <v>213</v>
      </c>
      <c r="H126" s="54"/>
      <c r="K126" s="34"/>
      <c r="L126" s="34"/>
      <c r="M126" s="34"/>
      <c r="N126" s="54" t="s">
        <v>211</v>
      </c>
      <c r="O126" s="54"/>
      <c r="P126" s="34"/>
    </row>
    <row r="127" spans="1:16" ht="37.5" customHeight="1">
      <c r="B127" s="35"/>
      <c r="C127" s="24"/>
      <c r="E127" s="58"/>
      <c r="F127" s="58"/>
      <c r="G127" s="35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37.5" customHeight="1">
      <c r="B128" s="32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ht="37.5" customHeight="1">
      <c r="A129" s="13"/>
    </row>
    <row r="130" spans="1:16" ht="37.5" customHeight="1">
      <c r="B130" s="32"/>
    </row>
    <row r="131" spans="1:16" ht="37.5" customHeight="1">
      <c r="B131" s="32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37.5" customHeight="1">
      <c r="B132" s="32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1:16" ht="37.5" customHeight="1">
      <c r="B133" s="37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1:16" ht="37.5" customHeight="1">
      <c r="B134" s="37"/>
    </row>
    <row r="135" spans="1:16" ht="37.5" customHeight="1">
      <c r="B135" s="37"/>
    </row>
    <row r="136" spans="1:16" ht="37.5" customHeight="1">
      <c r="B136" s="37"/>
    </row>
    <row r="137" spans="1:16" ht="37.5" customHeight="1">
      <c r="B137" s="37"/>
    </row>
    <row r="138" spans="1:16" ht="37.5" customHeight="1">
      <c r="B138" s="37"/>
    </row>
    <row r="139" spans="1:16" ht="37.5" customHeight="1">
      <c r="B139" s="37"/>
    </row>
    <row r="140" spans="1:16" ht="37.5" customHeight="1">
      <c r="B140" s="37"/>
    </row>
    <row r="141" spans="1:16" ht="37.5" customHeight="1">
      <c r="B141" s="37"/>
      <c r="G141" s="38"/>
      <c r="H141" s="38"/>
    </row>
    <row r="142" spans="1:16" ht="37.5" customHeight="1">
      <c r="B142" s="37"/>
    </row>
    <row r="143" spans="1:16" ht="37.5" customHeight="1">
      <c r="B143" s="37"/>
    </row>
    <row r="144" spans="1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  <row r="151" spans="2:2" ht="37.5" customHeight="1">
      <c r="B151" s="37"/>
    </row>
  </sheetData>
  <mergeCells count="14">
    <mergeCell ref="E127:F127"/>
    <mergeCell ref="G120:H120"/>
    <mergeCell ref="G125:H125"/>
    <mergeCell ref="G126:H126"/>
    <mergeCell ref="A111:B111"/>
    <mergeCell ref="N120:O120"/>
    <mergeCell ref="N125:O125"/>
    <mergeCell ref="N126:O126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2025-09-01T18:00:07Z</cp:lastPrinted>
  <dcterms:created xsi:type="dcterms:W3CDTF">2023-05-31T18:15:45Z</dcterms:created>
  <dcterms:modified xsi:type="dcterms:W3CDTF">2025-11-11T16:57:14Z</dcterms:modified>
</cp:coreProperties>
</file>